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8_{A945EB0B-ED61-4391-905F-92EA852B5F6D}" xr6:coauthVersionLast="47" xr6:coauthVersionMax="47" xr10:uidLastSave="{00000000-0000-0000-0000-000000000000}"/>
  <bookViews>
    <workbookView xWindow="-120" yWindow="-120" windowWidth="29040" windowHeight="16440" activeTab="3" xr2:uid="{2E80266A-23D0-4981-8441-7DE04A372A5A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solver_adj" localSheetId="1" hidden="1">Лист2!$G$287</definedName>
    <definedName name="solver_adj" localSheetId="2" hidden="1">Лист3!$D$2:$F$2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Лист2!$G$287</definedName>
    <definedName name="solver_lhs1" localSheetId="2" hidden="1">Лист3!$D$2</definedName>
    <definedName name="solver_lhs2" localSheetId="1" hidden="1">Лист2!$G$287</definedName>
    <definedName name="solver_lhs2" localSheetId="2" hidden="1">Лист3!$D$2</definedName>
    <definedName name="solver_lhs3" localSheetId="2" hidden="1">Лист3!$E$2</definedName>
    <definedName name="solver_lhs4" localSheetId="2" hidden="1">Лист3!$E$2</definedName>
    <definedName name="solver_lhs5" localSheetId="2" hidden="1">Лист3!$F$2</definedName>
    <definedName name="solver_lhs6" localSheetId="2" hidden="1">Лист3!$F$2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6</definedName>
    <definedName name="solver_nwt" localSheetId="1" hidden="1">1</definedName>
    <definedName name="solver_nwt" localSheetId="2" hidden="1">1</definedName>
    <definedName name="solver_opt" localSheetId="1" hidden="1">Лист2!$E$288</definedName>
    <definedName name="solver_opt" localSheetId="2" hidden="1">Лист3!$I$316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3</definedName>
    <definedName name="solver_rel2" localSheetId="2" hidden="1">3</definedName>
    <definedName name="solver_rel3" localSheetId="2" hidden="1">1</definedName>
    <definedName name="solver_rel4" localSheetId="2" hidden="1">3</definedName>
    <definedName name="solver_rel5" localSheetId="2" hidden="1">1</definedName>
    <definedName name="solver_rel6" localSheetId="2" hidden="1">3</definedName>
    <definedName name="solver_rhs1" localSheetId="1" hidden="1">1</definedName>
    <definedName name="solver_rhs1" localSheetId="2" hidden="1">1</definedName>
    <definedName name="solver_rhs2" localSheetId="1" hidden="1">0</definedName>
    <definedName name="solver_rhs2" localSheetId="2" hidden="1">0</definedName>
    <definedName name="solver_rhs3" localSheetId="2" hidden="1">1</definedName>
    <definedName name="solver_rhs4" localSheetId="2" hidden="1">0</definedName>
    <definedName name="solver_rhs5" localSheetId="2" hidden="1">1</definedName>
    <definedName name="solver_rhs6" localSheetId="2" hidden="1">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C5" i="3" s="1"/>
  <c r="D5" i="3" s="1"/>
  <c r="G4" i="3" l="1"/>
  <c r="G5" i="3"/>
  <c r="C6" i="3"/>
  <c r="D6" i="3" l="1"/>
  <c r="G6" i="3" s="1"/>
  <c r="C7" i="3" l="1"/>
  <c r="D7" i="3" l="1"/>
  <c r="G7" i="3" s="1"/>
  <c r="C8" i="3" l="1"/>
  <c r="D8" i="3" l="1"/>
  <c r="G8" i="3" s="1"/>
  <c r="C9" i="3" l="1"/>
  <c r="D9" i="3" s="1"/>
  <c r="G9" i="3" s="1"/>
  <c r="C10" i="3" l="1"/>
  <c r="D10" i="3" l="1"/>
  <c r="C11" i="3" s="1"/>
  <c r="D11" i="3" l="1"/>
  <c r="C12" i="3" s="1"/>
  <c r="G10" i="3"/>
  <c r="D12" i="3" l="1"/>
  <c r="G12" i="3" s="1"/>
  <c r="G11" i="3"/>
  <c r="C13" i="3" l="1"/>
  <c r="D13" i="3" l="1"/>
  <c r="G13" i="3" s="1"/>
  <c r="C14" i="3" l="1"/>
  <c r="D14" i="3" l="1"/>
  <c r="C15" i="3" s="1"/>
  <c r="G14" i="3" l="1"/>
  <c r="D15" i="3"/>
  <c r="C16" i="3" s="1"/>
  <c r="E16" i="3" l="1"/>
  <c r="G15" i="3"/>
  <c r="F2" i="2" l="1" a="1"/>
  <c r="G2" i="2" s="1"/>
  <c r="D266" i="2" l="1"/>
  <c r="D202" i="2"/>
  <c r="D138" i="2"/>
  <c r="D74" i="2"/>
  <c r="D10" i="2"/>
  <c r="D22" i="2"/>
  <c r="D281" i="2"/>
  <c r="D217" i="2"/>
  <c r="D153" i="2"/>
  <c r="D145" i="2"/>
  <c r="D89" i="2"/>
  <c r="D81" i="2"/>
  <c r="D25" i="2"/>
  <c r="D17" i="2"/>
  <c r="D94" i="2"/>
  <c r="D62" i="2"/>
  <c r="D280" i="2"/>
  <c r="D272" i="2"/>
  <c r="D224" i="2"/>
  <c r="D216" i="2"/>
  <c r="D208" i="2"/>
  <c r="D160" i="2"/>
  <c r="D152" i="2"/>
  <c r="D144" i="2"/>
  <c r="D96" i="2"/>
  <c r="D88" i="2"/>
  <c r="D80" i="2"/>
  <c r="D32" i="2"/>
  <c r="D24" i="2"/>
  <c r="D16" i="2"/>
  <c r="F5" i="2"/>
  <c r="G4" i="2"/>
  <c r="F2" i="2"/>
  <c r="D206" i="2" s="1"/>
  <c r="G3" i="2"/>
  <c r="F3" i="2"/>
  <c r="F6" i="2"/>
  <c r="G5" i="2"/>
  <c r="F4" i="2"/>
  <c r="G6" i="2"/>
  <c r="D209" i="2" l="1"/>
  <c r="D273" i="2"/>
  <c r="D285" i="2"/>
  <c r="D254" i="2"/>
  <c r="D66" i="2"/>
  <c r="D130" i="2"/>
  <c r="D194" i="2"/>
  <c r="D258" i="2"/>
  <c r="D27" i="2"/>
  <c r="D91" i="2"/>
  <c r="D155" i="2"/>
  <c r="D219" i="2"/>
  <c r="D157" i="2"/>
  <c r="D70" i="2"/>
  <c r="D4" i="2"/>
  <c r="D68" i="2"/>
  <c r="D132" i="2"/>
  <c r="D196" i="2"/>
  <c r="D260" i="2"/>
  <c r="D21" i="2"/>
  <c r="D85" i="2"/>
  <c r="D15" i="2"/>
  <c r="D79" i="2"/>
  <c r="D143" i="2"/>
  <c r="D207" i="2"/>
  <c r="D271" i="2"/>
  <c r="D110" i="2"/>
  <c r="D35" i="2"/>
  <c r="D99" i="2"/>
  <c r="D163" i="2"/>
  <c r="D227" i="2"/>
  <c r="D173" i="2"/>
  <c r="D102" i="2"/>
  <c r="D12" i="2"/>
  <c r="D76" i="2"/>
  <c r="D140" i="2"/>
  <c r="D204" i="2"/>
  <c r="D268" i="2"/>
  <c r="D29" i="2"/>
  <c r="D93" i="2"/>
  <c r="D23" i="2"/>
  <c r="D87" i="2"/>
  <c r="D151" i="2"/>
  <c r="D215" i="2"/>
  <c r="D279" i="2"/>
  <c r="D142" i="2"/>
  <c r="D288" i="2"/>
  <c r="D134" i="2"/>
  <c r="D33" i="2"/>
  <c r="D97" i="2"/>
  <c r="D161" i="2"/>
  <c r="D225" i="2"/>
  <c r="D289" i="2"/>
  <c r="E289" i="2" s="1"/>
  <c r="D54" i="2"/>
  <c r="D18" i="2"/>
  <c r="D82" i="2"/>
  <c r="D146" i="2"/>
  <c r="D210" i="2"/>
  <c r="D274" i="2"/>
  <c r="D43" i="2"/>
  <c r="D107" i="2"/>
  <c r="D171" i="2"/>
  <c r="D235" i="2"/>
  <c r="D181" i="2"/>
  <c r="D126" i="2"/>
  <c r="D20" i="2"/>
  <c r="D84" i="2"/>
  <c r="D148" i="2"/>
  <c r="D212" i="2"/>
  <c r="D276" i="2"/>
  <c r="D37" i="2"/>
  <c r="D101" i="2"/>
  <c r="D31" i="2"/>
  <c r="D95" i="2"/>
  <c r="D159" i="2"/>
  <c r="D223" i="2"/>
  <c r="D287" i="2"/>
  <c r="D174" i="2"/>
  <c r="D40" i="2"/>
  <c r="D104" i="2"/>
  <c r="D168" i="2"/>
  <c r="D232" i="2"/>
  <c r="D141" i="2"/>
  <c r="D166" i="2"/>
  <c r="D41" i="2"/>
  <c r="D105" i="2"/>
  <c r="D169" i="2"/>
  <c r="D233" i="2"/>
  <c r="D283" i="2"/>
  <c r="D86" i="2"/>
  <c r="D26" i="2"/>
  <c r="D90" i="2"/>
  <c r="D154" i="2"/>
  <c r="D218" i="2"/>
  <c r="D282" i="2"/>
  <c r="D51" i="2"/>
  <c r="D115" i="2"/>
  <c r="D179" i="2"/>
  <c r="D243" i="2"/>
  <c r="D213" i="2"/>
  <c r="D158" i="2"/>
  <c r="D28" i="2"/>
  <c r="D92" i="2"/>
  <c r="D156" i="2"/>
  <c r="D220" i="2"/>
  <c r="D284" i="2"/>
  <c r="D45" i="2"/>
  <c r="D109" i="2"/>
  <c r="D39" i="2"/>
  <c r="D103" i="2"/>
  <c r="D167" i="2"/>
  <c r="D231" i="2"/>
  <c r="D237" i="2"/>
  <c r="G289" i="2"/>
  <c r="F289" i="2"/>
  <c r="D290" i="2" s="1"/>
  <c r="E290" i="2" s="1"/>
  <c r="D240" i="2"/>
  <c r="D49" i="2"/>
  <c r="D241" i="2"/>
  <c r="D165" i="2"/>
  <c r="D118" i="2"/>
  <c r="D34" i="2"/>
  <c r="D98" i="2"/>
  <c r="D162" i="2"/>
  <c r="D226" i="2"/>
  <c r="D2" i="2"/>
  <c r="D59" i="2"/>
  <c r="D123" i="2"/>
  <c r="D187" i="2"/>
  <c r="D251" i="2"/>
  <c r="D229" i="2"/>
  <c r="D190" i="2"/>
  <c r="D36" i="2"/>
  <c r="D100" i="2"/>
  <c r="D164" i="2"/>
  <c r="D228" i="2"/>
  <c r="D149" i="2"/>
  <c r="D53" i="2"/>
  <c r="D117" i="2"/>
  <c r="D47" i="2"/>
  <c r="D111" i="2"/>
  <c r="D175" i="2"/>
  <c r="D239" i="2"/>
  <c r="D269" i="2"/>
  <c r="D230" i="2"/>
  <c r="D112" i="2"/>
  <c r="D113" i="2"/>
  <c r="D120" i="2"/>
  <c r="D184" i="2"/>
  <c r="D248" i="2"/>
  <c r="D245" i="2"/>
  <c r="D238" i="2"/>
  <c r="D57" i="2"/>
  <c r="D121" i="2"/>
  <c r="D185" i="2"/>
  <c r="D249" i="2"/>
  <c r="D189" i="2"/>
  <c r="D150" i="2"/>
  <c r="D42" i="2"/>
  <c r="D106" i="2"/>
  <c r="D170" i="2"/>
  <c r="D234" i="2"/>
  <c r="D3" i="2"/>
  <c r="D67" i="2"/>
  <c r="D131" i="2"/>
  <c r="D195" i="2"/>
  <c r="D259" i="2"/>
  <c r="D261" i="2"/>
  <c r="D214" i="2"/>
  <c r="D44" i="2"/>
  <c r="D108" i="2"/>
  <c r="D172" i="2"/>
  <c r="D236" i="2"/>
  <c r="D197" i="2"/>
  <c r="D61" i="2"/>
  <c r="D125" i="2"/>
  <c r="D55" i="2"/>
  <c r="D119" i="2"/>
  <c r="D183" i="2"/>
  <c r="D247" i="2"/>
  <c r="D6" i="2"/>
  <c r="D262" i="2"/>
  <c r="D48" i="2"/>
  <c r="D205" i="2"/>
  <c r="D177" i="2"/>
  <c r="D56" i="2"/>
  <c r="D64" i="2"/>
  <c r="D128" i="2"/>
  <c r="D192" i="2"/>
  <c r="D256" i="2"/>
  <c r="D277" i="2"/>
  <c r="D270" i="2"/>
  <c r="D65" i="2"/>
  <c r="D129" i="2"/>
  <c r="D193" i="2"/>
  <c r="D257" i="2"/>
  <c r="D221" i="2"/>
  <c r="D182" i="2"/>
  <c r="D50" i="2"/>
  <c r="D114" i="2"/>
  <c r="D178" i="2"/>
  <c r="D242" i="2"/>
  <c r="D11" i="2"/>
  <c r="D75" i="2"/>
  <c r="D139" i="2"/>
  <c r="D203" i="2"/>
  <c r="D267" i="2"/>
  <c r="D14" i="2"/>
  <c r="D246" i="2"/>
  <c r="D52" i="2"/>
  <c r="D116" i="2"/>
  <c r="D180" i="2"/>
  <c r="D244" i="2"/>
  <c r="D5" i="2"/>
  <c r="D69" i="2"/>
  <c r="D133" i="2"/>
  <c r="D63" i="2"/>
  <c r="D127" i="2"/>
  <c r="D191" i="2"/>
  <c r="D255" i="2"/>
  <c r="D46" i="2"/>
  <c r="D286" i="2"/>
  <c r="D176" i="2"/>
  <c r="D198" i="2"/>
  <c r="D72" i="2"/>
  <c r="D136" i="2"/>
  <c r="D200" i="2"/>
  <c r="D264" i="2"/>
  <c r="D30" i="2"/>
  <c r="D9" i="2"/>
  <c r="D73" i="2"/>
  <c r="D137" i="2"/>
  <c r="D201" i="2"/>
  <c r="D265" i="2"/>
  <c r="D253" i="2"/>
  <c r="D222" i="2"/>
  <c r="D58" i="2"/>
  <c r="D122" i="2"/>
  <c r="D186" i="2"/>
  <c r="D250" i="2"/>
  <c r="D19" i="2"/>
  <c r="D83" i="2"/>
  <c r="D147" i="2"/>
  <c r="D211" i="2"/>
  <c r="D275" i="2"/>
  <c r="D38" i="2"/>
  <c r="D278" i="2"/>
  <c r="D60" i="2"/>
  <c r="D124" i="2"/>
  <c r="D188" i="2"/>
  <c r="D252" i="2"/>
  <c r="D13" i="2"/>
  <c r="D77" i="2"/>
  <c r="D7" i="2"/>
  <c r="D71" i="2"/>
  <c r="D135" i="2"/>
  <c r="D199" i="2"/>
  <c r="D263" i="2"/>
  <c r="D78" i="2"/>
  <c r="D8" i="2"/>
  <c r="F290" i="2"/>
  <c r="G290" i="2"/>
  <c r="D291" i="2" l="1"/>
  <c r="E291" i="2" s="1"/>
  <c r="F291" i="2" l="1"/>
  <c r="G291" i="2"/>
  <c r="D292" i="2" l="1"/>
  <c r="E292" i="2" s="1"/>
  <c r="G292" i="2" s="1"/>
  <c r="F292" i="2" l="1"/>
  <c r="D293" i="2" s="1"/>
  <c r="E293" i="2" s="1"/>
  <c r="F293" i="2" s="1"/>
  <c r="G293" i="2" l="1"/>
  <c r="D294" i="2" s="1"/>
  <c r="E294" i="2" s="1"/>
  <c r="F294" i="2" s="1"/>
  <c r="G294" i="2" l="1"/>
  <c r="D295" i="2" l="1"/>
  <c r="E295" i="2" s="1"/>
  <c r="F295" i="2" s="1"/>
  <c r="G295" i="2" l="1"/>
  <c r="D296" i="2" l="1"/>
  <c r="E296" i="2" s="1"/>
  <c r="G296" i="2" s="1"/>
  <c r="F296" i="2" l="1"/>
  <c r="D297" i="2" l="1"/>
  <c r="E297" i="2" s="1"/>
  <c r="G297" i="2" s="1"/>
  <c r="F297" i="2" l="1"/>
  <c r="D298" i="2" s="1"/>
  <c r="E298" i="2" s="1"/>
  <c r="F298" i="2" s="1"/>
  <c r="G298" i="2" l="1"/>
  <c r="D299" i="2" s="1"/>
  <c r="E299" i="2" s="1"/>
  <c r="F299" i="2" s="1"/>
  <c r="G299" i="2" l="1"/>
  <c r="D300" i="2" s="1"/>
  <c r="E300" i="2" s="1"/>
  <c r="F300" i="2" s="1"/>
  <c r="G300" i="2" l="1"/>
  <c r="D301" i="2" s="1"/>
  <c r="E301" i="2" s="1"/>
  <c r="F301" i="2" s="1"/>
  <c r="G301" i="2" l="1"/>
  <c r="D302" i="2" l="1"/>
  <c r="E302" i="2" s="1"/>
  <c r="F302" i="2" s="1"/>
  <c r="G302" i="2" l="1"/>
  <c r="D303" i="2" l="1"/>
  <c r="E303" i="2" s="1"/>
  <c r="F303" i="2" s="1"/>
  <c r="G303" i="2" l="1"/>
  <c r="D304" i="2" s="1"/>
  <c r="E304" i="2" s="1"/>
  <c r="F304" i="2" s="1"/>
  <c r="G304" i="2" l="1"/>
  <c r="D305" i="2" s="1"/>
  <c r="E305" i="2" s="1"/>
  <c r="F305" i="2" s="1"/>
  <c r="G305" i="2" l="1"/>
  <c r="D306" i="2" l="1"/>
  <c r="E306" i="2" s="1"/>
  <c r="F306" i="2" s="1"/>
  <c r="G306" i="2" l="1"/>
  <c r="D307" i="2" l="1"/>
  <c r="E307" i="2" s="1"/>
  <c r="F307" i="2" s="1"/>
  <c r="G307" i="2" l="1"/>
  <c r="D308" i="2" l="1"/>
  <c r="E308" i="2" s="1"/>
  <c r="F308" i="2" s="1"/>
  <c r="G308" i="2" l="1"/>
  <c r="D309" i="2" l="1"/>
  <c r="E309" i="2" s="1"/>
  <c r="F309" i="2" s="1"/>
  <c r="G309" i="2" l="1"/>
  <c r="D310" i="2" s="1"/>
  <c r="E310" i="2" s="1"/>
  <c r="F310" i="2" l="1"/>
  <c r="G310" i="2"/>
  <c r="D311" i="2" l="1"/>
  <c r="E311" i="2" s="1"/>
  <c r="F311" i="2" s="1"/>
  <c r="G311" i="2" l="1"/>
  <c r="D312" i="2" s="1"/>
  <c r="E312" i="2" s="1"/>
  <c r="F312" i="2" s="1"/>
  <c r="G312" i="2" l="1"/>
  <c r="D313" i="2" l="1"/>
  <c r="E313" i="2" s="1"/>
  <c r="E288" i="2" s="1"/>
  <c r="F313" i="2" l="1"/>
  <c r="G313" i="2"/>
  <c r="D315" i="2" l="1"/>
  <c r="D323" i="2"/>
  <c r="D331" i="2"/>
  <c r="D339" i="2"/>
  <c r="D347" i="2"/>
  <c r="D321" i="2"/>
  <c r="D316" i="2"/>
  <c r="D324" i="2"/>
  <c r="D332" i="2"/>
  <c r="D340" i="2"/>
  <c r="D348" i="2"/>
  <c r="D345" i="2"/>
  <c r="D317" i="2"/>
  <c r="D325" i="2"/>
  <c r="D333" i="2"/>
  <c r="D341" i="2"/>
  <c r="D314" i="2"/>
  <c r="D318" i="2"/>
  <c r="D326" i="2"/>
  <c r="D334" i="2"/>
  <c r="D342" i="2"/>
  <c r="D319" i="2"/>
  <c r="D327" i="2"/>
  <c r="D335" i="2"/>
  <c r="D343" i="2"/>
  <c r="D320" i="2"/>
  <c r="D328" i="2"/>
  <c r="D336" i="2"/>
  <c r="D344" i="2"/>
  <c r="D337" i="2"/>
  <c r="D322" i="2"/>
  <c r="D330" i="2"/>
  <c r="D338" i="2"/>
  <c r="D346" i="2"/>
  <c r="D329" i="2"/>
  <c r="D86" i="4" l="1"/>
  <c r="E90" i="4" s="1"/>
  <c r="D314" i="4"/>
  <c r="D326" i="4"/>
  <c r="E330" i="4" s="1"/>
  <c r="D338" i="4"/>
  <c r="E348" i="4" s="1"/>
  <c r="F348" i="4" s="1"/>
  <c r="D302" i="4"/>
  <c r="E306" i="4" s="1"/>
  <c r="E317" i="4"/>
  <c r="F183" i="4"/>
  <c r="E278" i="4"/>
  <c r="E262" i="4"/>
  <c r="E238" i="4"/>
  <c r="E200" i="4"/>
  <c r="E182" i="4"/>
  <c r="E166" i="4"/>
  <c r="E142" i="4"/>
  <c r="E116" i="4"/>
  <c r="E85" i="4"/>
  <c r="E58" i="4"/>
  <c r="E21" i="4"/>
  <c r="D290" i="4"/>
  <c r="E293" i="4" s="1"/>
  <c r="D278" i="4"/>
  <c r="E279" i="4" s="1"/>
  <c r="F279" i="4" s="1"/>
  <c r="D266" i="4"/>
  <c r="E269" i="4" s="1"/>
  <c r="D254" i="4"/>
  <c r="E255" i="4" s="1"/>
  <c r="D242" i="4"/>
  <c r="E253" i="4" s="1"/>
  <c r="D230" i="4"/>
  <c r="E231" i="4" s="1"/>
  <c r="D218" i="4"/>
  <c r="E222" i="4" s="1"/>
  <c r="D206" i="4"/>
  <c r="E206" i="4" s="1"/>
  <c r="D194" i="4"/>
  <c r="E198" i="4" s="1"/>
  <c r="D182" i="4"/>
  <c r="E183" i="4" s="1"/>
  <c r="D170" i="4"/>
  <c r="E174" i="4" s="1"/>
  <c r="D158" i="4"/>
  <c r="E159" i="4" s="1"/>
  <c r="D146" i="4"/>
  <c r="E157" i="4" s="1"/>
  <c r="D134" i="4"/>
  <c r="E135" i="4" s="1"/>
  <c r="D122" i="4"/>
  <c r="E132" i="4" s="1"/>
  <c r="D110" i="4"/>
  <c r="E112" i="4" s="1"/>
  <c r="D98" i="4"/>
  <c r="E109" i="4" s="1"/>
  <c r="D74" i="4"/>
  <c r="E77" i="4" s="1"/>
  <c r="D62" i="4"/>
  <c r="E63" i="4" s="1"/>
  <c r="D50" i="4"/>
  <c r="E61" i="4" s="1"/>
  <c r="D38" i="4"/>
  <c r="E39" i="4" s="1"/>
  <c r="D26" i="4"/>
  <c r="E36" i="4" s="1"/>
  <c r="D14" i="4"/>
  <c r="E16" i="4" s="1"/>
  <c r="D2" i="4"/>
  <c r="E4" i="4" s="1"/>
  <c r="E20" i="4" l="1"/>
  <c r="E48" i="4"/>
  <c r="E62" i="4"/>
  <c r="E80" i="4"/>
  <c r="E114" i="4"/>
  <c r="E141" i="4"/>
  <c r="E165" i="4"/>
  <c r="E192" i="4"/>
  <c r="E216" i="4"/>
  <c r="E237" i="4"/>
  <c r="E261" i="4"/>
  <c r="E288" i="4"/>
  <c r="E57" i="4"/>
  <c r="E18" i="4"/>
  <c r="E46" i="4"/>
  <c r="E72" i="4"/>
  <c r="E78" i="4"/>
  <c r="E133" i="4"/>
  <c r="E140" i="4"/>
  <c r="E164" i="4"/>
  <c r="E190" i="4"/>
  <c r="E210" i="4"/>
  <c r="E236" i="4"/>
  <c r="E260" i="4"/>
  <c r="E286" i="4"/>
  <c r="E37" i="4"/>
  <c r="E45" i="4"/>
  <c r="E70" i="4"/>
  <c r="E128" i="4"/>
  <c r="E138" i="4"/>
  <c r="E162" i="4"/>
  <c r="E189" i="4"/>
  <c r="E208" i="4"/>
  <c r="E234" i="4"/>
  <c r="E258" i="4"/>
  <c r="E285" i="4"/>
  <c r="E49" i="4"/>
  <c r="E32" i="4"/>
  <c r="E44" i="4"/>
  <c r="E69" i="4"/>
  <c r="E106" i="4"/>
  <c r="E126" i="4"/>
  <c r="E136" i="4"/>
  <c r="E160" i="4"/>
  <c r="E188" i="4"/>
  <c r="E218" i="4"/>
  <c r="E232" i="4"/>
  <c r="E256" i="4"/>
  <c r="E284" i="4"/>
  <c r="E10" i="4"/>
  <c r="E30" i="4"/>
  <c r="E42" i="4"/>
  <c r="E68" i="4"/>
  <c r="E104" i="4"/>
  <c r="E125" i="4"/>
  <c r="E150" i="4"/>
  <c r="E170" i="4"/>
  <c r="E186" i="4"/>
  <c r="E224" i="4"/>
  <c r="E277" i="4"/>
  <c r="E282" i="4"/>
  <c r="E8" i="4"/>
  <c r="E29" i="4"/>
  <c r="E41" i="4"/>
  <c r="E66" i="4"/>
  <c r="E110" i="4"/>
  <c r="E134" i="4"/>
  <c r="E158" i="4"/>
  <c r="E181" i="4"/>
  <c r="E184" i="4"/>
  <c r="E230" i="4"/>
  <c r="E254" i="4"/>
  <c r="E270" i="4"/>
  <c r="E280" i="4"/>
  <c r="E2" i="4"/>
  <c r="E14" i="4"/>
  <c r="E38" i="4"/>
  <c r="E40" i="4"/>
  <c r="E64" i="4"/>
  <c r="E117" i="4"/>
  <c r="E144" i="4"/>
  <c r="E168" i="4"/>
  <c r="E202" i="4"/>
  <c r="E240" i="4"/>
  <c r="E264" i="4"/>
  <c r="E290" i="4"/>
  <c r="E97" i="4"/>
  <c r="E96" i="4"/>
  <c r="F96" i="4" s="1"/>
  <c r="E92" i="4"/>
  <c r="F92" i="4" s="1"/>
  <c r="E89" i="4"/>
  <c r="E86" i="4"/>
  <c r="E88" i="4"/>
  <c r="E94" i="4"/>
  <c r="F94" i="4" s="1"/>
  <c r="E87" i="4"/>
  <c r="E93" i="4"/>
  <c r="E312" i="4"/>
  <c r="F312" i="4" s="1"/>
  <c r="E310" i="4"/>
  <c r="E309" i="4"/>
  <c r="F309" i="4" s="1"/>
  <c r="E322" i="4"/>
  <c r="F322" i="4" s="1"/>
  <c r="E325" i="4"/>
  <c r="E326" i="4"/>
  <c r="E336" i="4"/>
  <c r="F336" i="4" s="1"/>
  <c r="E328" i="4"/>
  <c r="F328" i="4" s="1"/>
  <c r="E334" i="4"/>
  <c r="F334" i="4" s="1"/>
  <c r="E327" i="4"/>
  <c r="E333" i="4"/>
  <c r="F333" i="4" s="1"/>
  <c r="E332" i="4"/>
  <c r="F332" i="4" s="1"/>
  <c r="E341" i="4"/>
  <c r="F341" i="4" s="1"/>
  <c r="E338" i="4"/>
  <c r="F338" i="4" s="1"/>
  <c r="F61" i="4"/>
  <c r="F157" i="4"/>
  <c r="F293" i="4"/>
  <c r="F4" i="4"/>
  <c r="F109" i="4"/>
  <c r="F198" i="4"/>
  <c r="F16" i="4"/>
  <c r="F112" i="4"/>
  <c r="F206" i="4"/>
  <c r="F306" i="4"/>
  <c r="F36" i="4"/>
  <c r="F132" i="4"/>
  <c r="F222" i="4"/>
  <c r="F45" i="4"/>
  <c r="F106" i="4"/>
  <c r="F202" i="4"/>
  <c r="F270" i="4"/>
  <c r="F21" i="4"/>
  <c r="F80" i="4"/>
  <c r="F150" i="4"/>
  <c r="F230" i="4"/>
  <c r="F280" i="4"/>
  <c r="E247" i="4"/>
  <c r="E249" i="4"/>
  <c r="E243" i="4"/>
  <c r="E251" i="4"/>
  <c r="E244" i="4"/>
  <c r="E252" i="4"/>
  <c r="F20" i="4"/>
  <c r="F68" i="4"/>
  <c r="F116" i="4"/>
  <c r="F170" i="4"/>
  <c r="F240" i="4"/>
  <c r="F269" i="4"/>
  <c r="F159" i="4"/>
  <c r="F18" i="4"/>
  <c r="F42" i="4"/>
  <c r="F66" i="4"/>
  <c r="F77" i="4"/>
  <c r="E102" i="4"/>
  <c r="F125" i="4"/>
  <c r="F158" i="4"/>
  <c r="F189" i="4"/>
  <c r="F218" i="4"/>
  <c r="E248" i="4"/>
  <c r="F278" i="4"/>
  <c r="E345" i="4"/>
  <c r="E79" i="4"/>
  <c r="E81" i="4"/>
  <c r="E75" i="4"/>
  <c r="E83" i="4"/>
  <c r="E175" i="4"/>
  <c r="E177" i="4"/>
  <c r="E171" i="4"/>
  <c r="E179" i="4"/>
  <c r="E172" i="4"/>
  <c r="E180" i="4"/>
  <c r="E271" i="4"/>
  <c r="E273" i="4"/>
  <c r="E267" i="4"/>
  <c r="E275" i="4"/>
  <c r="E268" i="4"/>
  <c r="E276" i="4"/>
  <c r="E5" i="4"/>
  <c r="E28" i="4"/>
  <c r="E53" i="4"/>
  <c r="F64" i="4"/>
  <c r="E76" i="4"/>
  <c r="E101" i="4"/>
  <c r="E124" i="4"/>
  <c r="E146" i="4"/>
  <c r="F168" i="4"/>
  <c r="E178" i="4"/>
  <c r="E197" i="4"/>
  <c r="E229" i="4"/>
  <c r="F237" i="4"/>
  <c r="E246" i="4"/>
  <c r="F256" i="4"/>
  <c r="F288" i="4"/>
  <c r="E298" i="4"/>
  <c r="F39" i="4"/>
  <c r="F93" i="4"/>
  <c r="E342" i="4"/>
  <c r="E343" i="4"/>
  <c r="E344" i="4"/>
  <c r="E346" i="4"/>
  <c r="E339" i="4"/>
  <c r="E347" i="4"/>
  <c r="F30" i="4"/>
  <c r="F78" i="4"/>
  <c r="F138" i="4"/>
  <c r="F200" i="4"/>
  <c r="F326" i="4"/>
  <c r="F63" i="4"/>
  <c r="F255" i="4"/>
  <c r="E6" i="4"/>
  <c r="F29" i="4"/>
  <c r="E54" i="4"/>
  <c r="F90" i="4"/>
  <c r="F114" i="4"/>
  <c r="F136" i="4"/>
  <c r="F181" i="4"/>
  <c r="F238" i="4"/>
  <c r="F258" i="4"/>
  <c r="E301" i="4"/>
  <c r="E26" i="4"/>
  <c r="F38" i="4"/>
  <c r="F40" i="4"/>
  <c r="E52" i="4"/>
  <c r="E74" i="4"/>
  <c r="F86" i="4"/>
  <c r="F88" i="4"/>
  <c r="E100" i="4"/>
  <c r="E122" i="4"/>
  <c r="F134" i="4"/>
  <c r="F166" i="4"/>
  <c r="E176" i="4"/>
  <c r="F186" i="4"/>
  <c r="E226" i="4"/>
  <c r="E245" i="4"/>
  <c r="E266" i="4"/>
  <c r="F286" i="4"/>
  <c r="E296" i="4"/>
  <c r="E314" i="4"/>
  <c r="E340" i="4"/>
  <c r="F87" i="4"/>
  <c r="F231" i="4"/>
  <c r="F160" i="4"/>
  <c r="F10" i="4"/>
  <c r="F58" i="4"/>
  <c r="F117" i="4"/>
  <c r="F192" i="4"/>
  <c r="F253" i="4"/>
  <c r="F317" i="4"/>
  <c r="E151" i="4"/>
  <c r="E153" i="4"/>
  <c r="E147" i="4"/>
  <c r="E155" i="4"/>
  <c r="E148" i="4"/>
  <c r="F44" i="4"/>
  <c r="F104" i="4"/>
  <c r="E149" i="4"/>
  <c r="F208" i="4"/>
  <c r="F290" i="4"/>
  <c r="E7" i="4"/>
  <c r="E9" i="4"/>
  <c r="E3" i="4"/>
  <c r="E11" i="4"/>
  <c r="E199" i="4"/>
  <c r="E201" i="4"/>
  <c r="E195" i="4"/>
  <c r="E203" i="4"/>
  <c r="E196" i="4"/>
  <c r="E204" i="4"/>
  <c r="F14" i="4"/>
  <c r="E50" i="4"/>
  <c r="F85" i="4"/>
  <c r="F110" i="4"/>
  <c r="F144" i="4"/>
  <c r="F165" i="4"/>
  <c r="F184" i="4"/>
  <c r="F224" i="4"/>
  <c r="F254" i="4"/>
  <c r="F285" i="4"/>
  <c r="F325" i="4"/>
  <c r="E15" i="4"/>
  <c r="E23" i="4"/>
  <c r="E17" i="4"/>
  <c r="E25" i="4"/>
  <c r="E19" i="4"/>
  <c r="E111" i="4"/>
  <c r="E119" i="4"/>
  <c r="E113" i="4"/>
  <c r="E121" i="4"/>
  <c r="E115" i="4"/>
  <c r="E207" i="4"/>
  <c r="E215" i="4"/>
  <c r="E209" i="4"/>
  <c r="E217" i="4"/>
  <c r="E211" i="4"/>
  <c r="E212" i="4"/>
  <c r="E303" i="4"/>
  <c r="E311" i="4"/>
  <c r="E304" i="4"/>
  <c r="E305" i="4"/>
  <c r="E313" i="4"/>
  <c r="E307" i="4"/>
  <c r="E308" i="4"/>
  <c r="E13" i="4"/>
  <c r="E24" i="4"/>
  <c r="F48" i="4"/>
  <c r="F72" i="4"/>
  <c r="E84" i="4"/>
  <c r="E120" i="4"/>
  <c r="F142" i="4"/>
  <c r="E154" i="4"/>
  <c r="E173" i="4"/>
  <c r="E194" i="4"/>
  <c r="E214" i="4"/>
  <c r="F232" i="4"/>
  <c r="F264" i="4"/>
  <c r="E274" i="4"/>
  <c r="F330" i="4"/>
  <c r="F32" i="4"/>
  <c r="F69" i="4"/>
  <c r="F140" i="4"/>
  <c r="F210" i="4"/>
  <c r="F261" i="4"/>
  <c r="E55" i="4"/>
  <c r="E51" i="4"/>
  <c r="E59" i="4"/>
  <c r="F8" i="4"/>
  <c r="E56" i="4"/>
  <c r="F126" i="4"/>
  <c r="F190" i="4"/>
  <c r="E250" i="4"/>
  <c r="F310" i="4"/>
  <c r="E103" i="4"/>
  <c r="E105" i="4"/>
  <c r="E99" i="4"/>
  <c r="E107" i="4"/>
  <c r="E295" i="4"/>
  <c r="E297" i="4"/>
  <c r="E291" i="4"/>
  <c r="E299" i="4"/>
  <c r="E292" i="4"/>
  <c r="E300" i="4"/>
  <c r="F37" i="4"/>
  <c r="F62" i="4"/>
  <c r="E98" i="4"/>
  <c r="F133" i="4"/>
  <c r="E156" i="4"/>
  <c r="F174" i="4"/>
  <c r="F216" i="4"/>
  <c r="F234" i="4"/>
  <c r="F277" i="4"/>
  <c r="E294" i="4"/>
  <c r="F327" i="4"/>
  <c r="E31" i="4"/>
  <c r="E33" i="4"/>
  <c r="E27" i="4"/>
  <c r="E35" i="4"/>
  <c r="E127" i="4"/>
  <c r="E129" i="4"/>
  <c r="E123" i="4"/>
  <c r="E131" i="4"/>
  <c r="E223" i="4"/>
  <c r="E225" i="4"/>
  <c r="E219" i="4"/>
  <c r="E227" i="4"/>
  <c r="E220" i="4"/>
  <c r="E228" i="4"/>
  <c r="E319" i="4"/>
  <c r="E320" i="4"/>
  <c r="E321" i="4"/>
  <c r="E315" i="4"/>
  <c r="E323" i="4"/>
  <c r="E316" i="4"/>
  <c r="E324" i="4"/>
  <c r="E12" i="4"/>
  <c r="E22" i="4"/>
  <c r="E34" i="4"/>
  <c r="F46" i="4"/>
  <c r="E60" i="4"/>
  <c r="F70" i="4"/>
  <c r="E82" i="4"/>
  <c r="E108" i="4"/>
  <c r="E118" i="4"/>
  <c r="E130" i="4"/>
  <c r="F141" i="4"/>
  <c r="E152" i="4"/>
  <c r="F162" i="4"/>
  <c r="F182" i="4"/>
  <c r="E205" i="4"/>
  <c r="E213" i="4"/>
  <c r="E221" i="4"/>
  <c r="E242" i="4"/>
  <c r="F262" i="4"/>
  <c r="E272" i="4"/>
  <c r="F282" i="4"/>
  <c r="E302" i="4"/>
  <c r="E318" i="4"/>
  <c r="F135" i="4"/>
  <c r="F128" i="4"/>
  <c r="F164" i="4"/>
  <c r="F188" i="4"/>
  <c r="F236" i="4"/>
  <c r="F260" i="4"/>
  <c r="F284" i="4"/>
  <c r="E43" i="4"/>
  <c r="E67" i="4"/>
  <c r="E91" i="4"/>
  <c r="E139" i="4"/>
  <c r="E163" i="4"/>
  <c r="E187" i="4"/>
  <c r="E235" i="4"/>
  <c r="E259" i="4"/>
  <c r="E283" i="4"/>
  <c r="E331" i="4"/>
  <c r="F49" i="4"/>
  <c r="F41" i="4"/>
  <c r="E73" i="4"/>
  <c r="E65" i="4"/>
  <c r="F97" i="4"/>
  <c r="F89" i="4"/>
  <c r="E145" i="4"/>
  <c r="E137" i="4"/>
  <c r="E169" i="4"/>
  <c r="E161" i="4"/>
  <c r="E193" i="4"/>
  <c r="E185" i="4"/>
  <c r="E241" i="4"/>
  <c r="E233" i="4"/>
  <c r="E265" i="4"/>
  <c r="E257" i="4"/>
  <c r="E289" i="4"/>
  <c r="E281" i="4"/>
  <c r="E337" i="4"/>
  <c r="E329" i="4"/>
  <c r="E47" i="4"/>
  <c r="E71" i="4"/>
  <c r="E95" i="4"/>
  <c r="E143" i="4"/>
  <c r="E167" i="4"/>
  <c r="E191" i="4"/>
  <c r="E239" i="4"/>
  <c r="E263" i="4"/>
  <c r="E287" i="4"/>
  <c r="E335" i="4"/>
  <c r="F35" i="4" l="1"/>
  <c r="F120" i="4"/>
  <c r="F203" i="4"/>
  <c r="F122" i="4"/>
  <c r="F347" i="4"/>
  <c r="F248" i="4"/>
  <c r="F265" i="4"/>
  <c r="F145" i="4"/>
  <c r="F163" i="4"/>
  <c r="F205" i="4"/>
  <c r="F130" i="4"/>
  <c r="F60" i="4"/>
  <c r="F323" i="4"/>
  <c r="F219" i="4"/>
  <c r="F27" i="4"/>
  <c r="F98" i="4"/>
  <c r="F299" i="4"/>
  <c r="F13" i="4"/>
  <c r="F212" i="4"/>
  <c r="F113" i="4"/>
  <c r="F195" i="4"/>
  <c r="F148" i="4"/>
  <c r="F100" i="4"/>
  <c r="F301" i="4"/>
  <c r="F6" i="4"/>
  <c r="F339" i="4"/>
  <c r="F28" i="4"/>
  <c r="F180" i="4"/>
  <c r="F81" i="4"/>
  <c r="F102" i="4"/>
  <c r="F252" i="4"/>
  <c r="F335" i="4"/>
  <c r="F187" i="4"/>
  <c r="F292" i="4"/>
  <c r="F121" i="4"/>
  <c r="F53" i="4"/>
  <c r="F233" i="4"/>
  <c r="F139" i="4"/>
  <c r="F118" i="4"/>
  <c r="F315" i="4"/>
  <c r="F225" i="4"/>
  <c r="F33" i="4"/>
  <c r="F291" i="4"/>
  <c r="F56" i="4"/>
  <c r="F214" i="4"/>
  <c r="F308" i="4"/>
  <c r="F211" i="4"/>
  <c r="F119" i="4"/>
  <c r="F201" i="4"/>
  <c r="F155" i="4"/>
  <c r="F314" i="4"/>
  <c r="F346" i="4"/>
  <c r="F246" i="4"/>
  <c r="F146" i="4"/>
  <c r="F5" i="4"/>
  <c r="F172" i="4"/>
  <c r="F79" i="4"/>
  <c r="F244" i="4"/>
  <c r="F316" i="4"/>
  <c r="F47" i="4"/>
  <c r="F239" i="4"/>
  <c r="F241" i="4"/>
  <c r="F91" i="4"/>
  <c r="F272" i="4"/>
  <c r="F108" i="4"/>
  <c r="F321" i="4"/>
  <c r="F223" i="4"/>
  <c r="F31" i="4"/>
  <c r="F297" i="4"/>
  <c r="F250" i="4"/>
  <c r="F194" i="4"/>
  <c r="F84" i="4"/>
  <c r="F307" i="4"/>
  <c r="F217" i="4"/>
  <c r="F111" i="4"/>
  <c r="F50" i="4"/>
  <c r="F199" i="4"/>
  <c r="F147" i="4"/>
  <c r="F296" i="4"/>
  <c r="F176" i="4"/>
  <c r="F344" i="4"/>
  <c r="F124" i="4"/>
  <c r="F276" i="4"/>
  <c r="F179" i="4"/>
  <c r="F345" i="4"/>
  <c r="F251" i="4"/>
  <c r="F227" i="4"/>
  <c r="F55" i="4"/>
  <c r="F226" i="4"/>
  <c r="F271" i="4"/>
  <c r="F320" i="4"/>
  <c r="F295" i="4"/>
  <c r="F313" i="4"/>
  <c r="F11" i="4"/>
  <c r="F149" i="4"/>
  <c r="F153" i="4"/>
  <c r="F26" i="4"/>
  <c r="F343" i="4"/>
  <c r="F101" i="4"/>
  <c r="F268" i="4"/>
  <c r="F171" i="4"/>
  <c r="F243" i="4"/>
  <c r="F137" i="4"/>
  <c r="F103" i="4"/>
  <c r="F303" i="4"/>
  <c r="F191" i="4"/>
  <c r="F185" i="4"/>
  <c r="G182" i="4" s="1"/>
  <c r="F67" i="4"/>
  <c r="F34" i="4"/>
  <c r="F173" i="4"/>
  <c r="F19" i="4"/>
  <c r="F167" i="4"/>
  <c r="F337" i="4"/>
  <c r="F193" i="4"/>
  <c r="F283" i="4"/>
  <c r="F43" i="4"/>
  <c r="G38" i="4" s="1"/>
  <c r="F22" i="4"/>
  <c r="F319" i="4"/>
  <c r="F123" i="4"/>
  <c r="F294" i="4"/>
  <c r="F107" i="4"/>
  <c r="F59" i="4"/>
  <c r="F274" i="4"/>
  <c r="F154" i="4"/>
  <c r="F305" i="4"/>
  <c r="F215" i="4"/>
  <c r="F25" i="4"/>
  <c r="F3" i="4"/>
  <c r="F151" i="4"/>
  <c r="F342" i="4"/>
  <c r="F298" i="4"/>
  <c r="F229" i="4"/>
  <c r="F76" i="4"/>
  <c r="F275" i="4"/>
  <c r="F177" i="4"/>
  <c r="F249" i="4"/>
  <c r="F257" i="4"/>
  <c r="F302" i="4"/>
  <c r="F15" i="4"/>
  <c r="F75" i="4"/>
  <c r="F287" i="4"/>
  <c r="F263" i="4"/>
  <c r="F329" i="4"/>
  <c r="G326" i="4" s="1"/>
  <c r="F331" i="4"/>
  <c r="F131" i="4"/>
  <c r="F209" i="4"/>
  <c r="F143" i="4"/>
  <c r="F281" i="4"/>
  <c r="G278" i="4" s="1"/>
  <c r="F161" i="4"/>
  <c r="F65" i="4"/>
  <c r="F259" i="4"/>
  <c r="F242" i="4"/>
  <c r="F152" i="4"/>
  <c r="F82" i="4"/>
  <c r="F12" i="4"/>
  <c r="F228" i="4"/>
  <c r="F129" i="4"/>
  <c r="F156" i="4"/>
  <c r="F2" i="4"/>
  <c r="F99" i="4"/>
  <c r="F51" i="4"/>
  <c r="F304" i="4"/>
  <c r="F207" i="4"/>
  <c r="G206" i="4" s="1"/>
  <c r="F17" i="4"/>
  <c r="F204" i="4"/>
  <c r="F9" i="4"/>
  <c r="F266" i="4"/>
  <c r="F74" i="4"/>
  <c r="F54" i="4"/>
  <c r="F197" i="4"/>
  <c r="F267" i="4"/>
  <c r="F175" i="4"/>
  <c r="F247" i="4"/>
  <c r="F71" i="4"/>
  <c r="F213" i="4"/>
  <c r="F24" i="4"/>
  <c r="F95" i="4"/>
  <c r="F289" i="4"/>
  <c r="F169" i="4"/>
  <c r="F73" i="4"/>
  <c r="F235" i="4"/>
  <c r="F318" i="4"/>
  <c r="F221" i="4"/>
  <c r="F324" i="4"/>
  <c r="F220" i="4"/>
  <c r="F127" i="4"/>
  <c r="F300" i="4"/>
  <c r="F105" i="4"/>
  <c r="F57" i="4"/>
  <c r="F311" i="4"/>
  <c r="F115" i="4"/>
  <c r="F23" i="4"/>
  <c r="F196" i="4"/>
  <c r="F7" i="4"/>
  <c r="F340" i="4"/>
  <c r="F245" i="4"/>
  <c r="F52" i="4"/>
  <c r="F178" i="4"/>
  <c r="F273" i="4"/>
  <c r="F83" i="4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2" i="1"/>
  <c r="I25" i="1" l="1" a="1"/>
  <c r="H283" i="4"/>
  <c r="G134" i="4"/>
  <c r="G86" i="4"/>
  <c r="H88" i="4" s="1"/>
  <c r="G62" i="4"/>
  <c r="G158" i="4"/>
  <c r="G230" i="4"/>
  <c r="G110" i="4"/>
  <c r="G314" i="4"/>
  <c r="G14" i="4"/>
  <c r="G218" i="4"/>
  <c r="G290" i="4"/>
  <c r="G338" i="4"/>
  <c r="G254" i="4"/>
  <c r="G170" i="4"/>
  <c r="H333" i="4"/>
  <c r="H338" i="4"/>
  <c r="H68" i="4"/>
  <c r="H64" i="4"/>
  <c r="H72" i="4"/>
  <c r="H63" i="4"/>
  <c r="H66" i="4"/>
  <c r="H62" i="4"/>
  <c r="H69" i="4"/>
  <c r="H70" i="4"/>
  <c r="H73" i="4"/>
  <c r="H65" i="4"/>
  <c r="H67" i="4"/>
  <c r="H71" i="4"/>
  <c r="H181" i="4"/>
  <c r="H174" i="4"/>
  <c r="H170" i="4"/>
  <c r="H172" i="4"/>
  <c r="H171" i="4"/>
  <c r="H177" i="4"/>
  <c r="H173" i="4"/>
  <c r="H175" i="4"/>
  <c r="H178" i="4"/>
  <c r="H180" i="4"/>
  <c r="H176" i="4"/>
  <c r="H179" i="4"/>
  <c r="H158" i="4"/>
  <c r="H166" i="4"/>
  <c r="H165" i="4"/>
  <c r="H162" i="4"/>
  <c r="H164" i="4"/>
  <c r="H159" i="4"/>
  <c r="H160" i="4"/>
  <c r="H168" i="4"/>
  <c r="H161" i="4"/>
  <c r="H163" i="4"/>
  <c r="H167" i="4"/>
  <c r="H169" i="4"/>
  <c r="H41" i="4"/>
  <c r="H42" i="4"/>
  <c r="H48" i="4"/>
  <c r="H40" i="4"/>
  <c r="H44" i="4"/>
  <c r="H38" i="4"/>
  <c r="H46" i="4"/>
  <c r="H39" i="4"/>
  <c r="H49" i="4"/>
  <c r="H45" i="4"/>
  <c r="H43" i="4"/>
  <c r="H47" i="4"/>
  <c r="H206" i="4"/>
  <c r="H210" i="4"/>
  <c r="H208" i="4"/>
  <c r="H216" i="4"/>
  <c r="H209" i="4"/>
  <c r="H212" i="4"/>
  <c r="H211" i="4"/>
  <c r="H217" i="4"/>
  <c r="H207" i="4"/>
  <c r="H214" i="4"/>
  <c r="H213" i="4"/>
  <c r="H215" i="4"/>
  <c r="H21" i="4"/>
  <c r="H14" i="4"/>
  <c r="H16" i="4"/>
  <c r="H18" i="4"/>
  <c r="H20" i="4"/>
  <c r="H23" i="4"/>
  <c r="H24" i="4"/>
  <c r="H19" i="4"/>
  <c r="H25" i="4"/>
  <c r="H15" i="4"/>
  <c r="H22" i="4"/>
  <c r="H17" i="4"/>
  <c r="H183" i="4"/>
  <c r="H188" i="4"/>
  <c r="H190" i="4"/>
  <c r="H189" i="4"/>
  <c r="H182" i="4"/>
  <c r="H192" i="4"/>
  <c r="H186" i="4"/>
  <c r="H184" i="4"/>
  <c r="H193" i="4"/>
  <c r="H185" i="4"/>
  <c r="H187" i="4"/>
  <c r="H191" i="4"/>
  <c r="H240" i="4"/>
  <c r="H234" i="4"/>
  <c r="H232" i="4"/>
  <c r="H238" i="4"/>
  <c r="H231" i="4"/>
  <c r="H237" i="4"/>
  <c r="H236" i="4"/>
  <c r="H230" i="4"/>
  <c r="H239" i="4"/>
  <c r="H233" i="4"/>
  <c r="H241" i="4"/>
  <c r="H235" i="4"/>
  <c r="H224" i="4"/>
  <c r="H222" i="4"/>
  <c r="H218" i="4"/>
  <c r="H226" i="4"/>
  <c r="H220" i="4"/>
  <c r="H227" i="4"/>
  <c r="H228" i="4"/>
  <c r="H219" i="4"/>
  <c r="H223" i="4"/>
  <c r="H229" i="4"/>
  <c r="H225" i="4"/>
  <c r="H221" i="4"/>
  <c r="H256" i="4"/>
  <c r="H254" i="4"/>
  <c r="H264" i="4"/>
  <c r="H262" i="4"/>
  <c r="H255" i="4"/>
  <c r="H258" i="4"/>
  <c r="H261" i="4"/>
  <c r="H260" i="4"/>
  <c r="H257" i="4"/>
  <c r="H263" i="4"/>
  <c r="H259" i="4"/>
  <c r="H265" i="4"/>
  <c r="H112" i="4"/>
  <c r="H117" i="4"/>
  <c r="H116" i="4"/>
  <c r="H110" i="4"/>
  <c r="H114" i="4"/>
  <c r="H113" i="4"/>
  <c r="H121" i="4"/>
  <c r="H118" i="4"/>
  <c r="H120" i="4"/>
  <c r="H119" i="4"/>
  <c r="H111" i="4"/>
  <c r="H115" i="4"/>
  <c r="H293" i="4"/>
  <c r="H290" i="4"/>
  <c r="H297" i="4"/>
  <c r="H299" i="4"/>
  <c r="H291" i="4"/>
  <c r="H298" i="4"/>
  <c r="H294" i="4"/>
  <c r="H296" i="4"/>
  <c r="H292" i="4"/>
  <c r="H295" i="4"/>
  <c r="H300" i="4"/>
  <c r="H301" i="4"/>
  <c r="H134" i="4"/>
  <c r="H142" i="4"/>
  <c r="H136" i="4"/>
  <c r="H140" i="4"/>
  <c r="H135" i="4"/>
  <c r="H144" i="4"/>
  <c r="H141" i="4"/>
  <c r="H138" i="4"/>
  <c r="H137" i="4"/>
  <c r="H143" i="4"/>
  <c r="H145" i="4"/>
  <c r="H139" i="4"/>
  <c r="G74" i="4"/>
  <c r="G50" i="4"/>
  <c r="G122" i="4"/>
  <c r="G242" i="4"/>
  <c r="H281" i="4"/>
  <c r="G194" i="4"/>
  <c r="H289" i="4"/>
  <c r="G266" i="4"/>
  <c r="G2" i="4"/>
  <c r="G26" i="4"/>
  <c r="H287" i="4"/>
  <c r="G302" i="4"/>
  <c r="G146" i="4"/>
  <c r="H280" i="4"/>
  <c r="H278" i="4"/>
  <c r="H288" i="4"/>
  <c r="H279" i="4"/>
  <c r="H286" i="4"/>
  <c r="H285" i="4"/>
  <c r="H282" i="4"/>
  <c r="H284" i="4"/>
  <c r="H90" i="4"/>
  <c r="G98" i="4"/>
  <c r="I25" i="1" l="1"/>
  <c r="J29" i="1"/>
  <c r="I27" i="1"/>
  <c r="J28" i="1"/>
  <c r="I29" i="1"/>
  <c r="K25" i="1"/>
  <c r="K28" i="1"/>
  <c r="K27" i="1"/>
  <c r="K26" i="1"/>
  <c r="J26" i="1"/>
  <c r="I26" i="1"/>
  <c r="I28" i="1"/>
  <c r="K29" i="1"/>
  <c r="J25" i="1"/>
  <c r="J27" i="1"/>
  <c r="H94" i="4"/>
  <c r="H92" i="4"/>
  <c r="H86" i="4"/>
  <c r="H348" i="4"/>
  <c r="H96" i="4"/>
  <c r="H87" i="4"/>
  <c r="H95" i="4"/>
  <c r="H89" i="4"/>
  <c r="H97" i="4"/>
  <c r="H93" i="4"/>
  <c r="H91" i="4"/>
  <c r="H2" i="4"/>
  <c r="H336" i="4"/>
  <c r="H327" i="4"/>
  <c r="H334" i="4"/>
  <c r="H331" i="4"/>
  <c r="H328" i="4"/>
  <c r="H330" i="4"/>
  <c r="H329" i="4"/>
  <c r="H332" i="4"/>
  <c r="H337" i="4"/>
  <c r="H335" i="4"/>
  <c r="H326" i="4"/>
  <c r="H346" i="4"/>
  <c r="H343" i="4"/>
  <c r="H339" i="4"/>
  <c r="H340" i="4"/>
  <c r="H342" i="4"/>
  <c r="H345" i="4"/>
  <c r="H344" i="4"/>
  <c r="H347" i="4"/>
  <c r="H341" i="4"/>
  <c r="H317" i="4"/>
  <c r="H322" i="4"/>
  <c r="H325" i="4"/>
  <c r="H324" i="4"/>
  <c r="H323" i="4"/>
  <c r="H314" i="4"/>
  <c r="H321" i="4"/>
  <c r="H316" i="4"/>
  <c r="H315" i="4"/>
  <c r="H320" i="4"/>
  <c r="H318" i="4"/>
  <c r="H319" i="4"/>
  <c r="H253" i="4"/>
  <c r="H244" i="4"/>
  <c r="H245" i="4"/>
  <c r="H247" i="4"/>
  <c r="H243" i="4"/>
  <c r="H248" i="4"/>
  <c r="H250" i="4"/>
  <c r="H251" i="4"/>
  <c r="H242" i="4"/>
  <c r="H249" i="4"/>
  <c r="H252" i="4"/>
  <c r="H246" i="4"/>
  <c r="H30" i="4"/>
  <c r="H37" i="4"/>
  <c r="H29" i="4"/>
  <c r="H36" i="4"/>
  <c r="H32" i="4"/>
  <c r="H33" i="4"/>
  <c r="H35" i="4"/>
  <c r="H26" i="4"/>
  <c r="H28" i="4"/>
  <c r="H27" i="4"/>
  <c r="H31" i="4"/>
  <c r="H34" i="4"/>
  <c r="H109" i="4"/>
  <c r="H106" i="4"/>
  <c r="H104" i="4"/>
  <c r="H108" i="4"/>
  <c r="H105" i="4"/>
  <c r="H100" i="4"/>
  <c r="H103" i="4"/>
  <c r="H102" i="4"/>
  <c r="H101" i="4"/>
  <c r="H107" i="4"/>
  <c r="H99" i="4"/>
  <c r="H98" i="4"/>
  <c r="H61" i="4"/>
  <c r="H58" i="4"/>
  <c r="H59" i="4"/>
  <c r="H51" i="4"/>
  <c r="H54" i="4"/>
  <c r="H53" i="4"/>
  <c r="H57" i="4"/>
  <c r="H52" i="4"/>
  <c r="H56" i="4"/>
  <c r="H50" i="4"/>
  <c r="H55" i="4"/>
  <c r="H60" i="4"/>
  <c r="H157" i="4"/>
  <c r="H150" i="4"/>
  <c r="H153" i="4"/>
  <c r="H152" i="4"/>
  <c r="H155" i="4"/>
  <c r="H146" i="4"/>
  <c r="H156" i="4"/>
  <c r="H148" i="4"/>
  <c r="H147" i="4"/>
  <c r="H149" i="4"/>
  <c r="H154" i="4"/>
  <c r="H151" i="4"/>
  <c r="H200" i="4"/>
  <c r="H198" i="4"/>
  <c r="H202" i="4"/>
  <c r="H199" i="4"/>
  <c r="H195" i="4"/>
  <c r="H196" i="4"/>
  <c r="H203" i="4"/>
  <c r="H204" i="4"/>
  <c r="H205" i="4"/>
  <c r="H197" i="4"/>
  <c r="H194" i="4"/>
  <c r="H201" i="4"/>
  <c r="H4" i="4"/>
  <c r="H8" i="4"/>
  <c r="H10" i="4"/>
  <c r="H6" i="4"/>
  <c r="H9" i="4"/>
  <c r="H13" i="4"/>
  <c r="H5" i="4"/>
  <c r="H12" i="4"/>
  <c r="H3" i="4"/>
  <c r="H11" i="4"/>
  <c r="H7" i="4"/>
  <c r="H80" i="4"/>
  <c r="H78" i="4"/>
  <c r="H77" i="4"/>
  <c r="H85" i="4"/>
  <c r="H81" i="4"/>
  <c r="H82" i="4"/>
  <c r="H83" i="4"/>
  <c r="H84" i="4"/>
  <c r="H76" i="4"/>
  <c r="H75" i="4"/>
  <c r="H74" i="4"/>
  <c r="H79" i="4"/>
  <c r="H312" i="4"/>
  <c r="H309" i="4"/>
  <c r="H306" i="4"/>
  <c r="H310" i="4"/>
  <c r="H308" i="4"/>
  <c r="H313" i="4"/>
  <c r="H307" i="4"/>
  <c r="H302" i="4"/>
  <c r="H304" i="4"/>
  <c r="H303" i="4"/>
  <c r="H311" i="4"/>
  <c r="H305" i="4"/>
  <c r="H132" i="4"/>
  <c r="H126" i="4"/>
  <c r="H125" i="4"/>
  <c r="H133" i="4"/>
  <c r="H128" i="4"/>
  <c r="H131" i="4"/>
  <c r="H129" i="4"/>
  <c r="H124" i="4"/>
  <c r="H123" i="4"/>
  <c r="H127" i="4"/>
  <c r="H122" i="4"/>
  <c r="H130" i="4"/>
  <c r="H277" i="4"/>
  <c r="H269" i="4"/>
  <c r="H270" i="4"/>
  <c r="H268" i="4"/>
  <c r="H273" i="4"/>
  <c r="H275" i="4"/>
  <c r="H271" i="4"/>
  <c r="H274" i="4"/>
  <c r="H266" i="4"/>
  <c r="H276" i="4"/>
  <c r="H267" i="4"/>
  <c r="H272" i="4"/>
  <c r="J8" i="1"/>
  <c r="K10" i="1"/>
  <c r="K8" i="1"/>
  <c r="K7" i="4" l="1"/>
  <c r="K6" i="4"/>
  <c r="K11" i="4"/>
  <c r="K10" i="4"/>
  <c r="K3" i="4"/>
  <c r="K2" i="4"/>
  <c r="K4" i="4"/>
  <c r="K8" i="4"/>
  <c r="K12" i="4"/>
  <c r="K5" i="4"/>
  <c r="K13" i="4"/>
  <c r="K9" i="4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7" i="1"/>
  <c r="E335" i="1"/>
  <c r="E343" i="1"/>
  <c r="L8" i="1"/>
  <c r="E65" i="1"/>
  <c r="E81" i="1"/>
  <c r="E97" i="1"/>
  <c r="E113" i="1"/>
  <c r="E129" i="1"/>
  <c r="E145" i="1"/>
  <c r="E161" i="1"/>
  <c r="E177" i="1"/>
  <c r="E193" i="1"/>
  <c r="E209" i="1"/>
  <c r="E225" i="1"/>
  <c r="E241" i="1"/>
  <c r="E257" i="1"/>
  <c r="E273" i="1"/>
  <c r="E289" i="1"/>
  <c r="E305" i="1"/>
  <c r="E321" i="1"/>
  <c r="E337" i="1"/>
  <c r="E26" i="1"/>
  <c r="E42" i="1"/>
  <c r="E58" i="1"/>
  <c r="E66" i="1"/>
  <c r="E74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80" i="1"/>
  <c r="E288" i="1"/>
  <c r="E296" i="1"/>
  <c r="E304" i="1"/>
  <c r="E312" i="1"/>
  <c r="E320" i="1"/>
  <c r="E328" i="1"/>
  <c r="E336" i="1"/>
  <c r="E344" i="1"/>
  <c r="E9" i="1"/>
  <c r="E17" i="1"/>
  <c r="E25" i="1"/>
  <c r="E33" i="1"/>
  <c r="E41" i="1"/>
  <c r="E49" i="1"/>
  <c r="E57" i="1"/>
  <c r="E73" i="1"/>
  <c r="E89" i="1"/>
  <c r="E105" i="1"/>
  <c r="E121" i="1"/>
  <c r="E137" i="1"/>
  <c r="E153" i="1"/>
  <c r="E169" i="1"/>
  <c r="E185" i="1"/>
  <c r="E201" i="1"/>
  <c r="E217" i="1"/>
  <c r="E233" i="1"/>
  <c r="E249" i="1"/>
  <c r="E265" i="1"/>
  <c r="E281" i="1"/>
  <c r="E297" i="1"/>
  <c r="E313" i="1"/>
  <c r="E329" i="1"/>
  <c r="E345" i="1"/>
  <c r="E10" i="1"/>
  <c r="E18" i="1"/>
  <c r="E34" i="1"/>
  <c r="E11" i="1"/>
  <c r="E27" i="1"/>
  <c r="E43" i="1"/>
  <c r="E54" i="1"/>
  <c r="E70" i="1"/>
  <c r="E85" i="1"/>
  <c r="E99" i="1"/>
  <c r="E110" i="1"/>
  <c r="E124" i="1"/>
  <c r="E138" i="1"/>
  <c r="E149" i="1"/>
  <c r="E163" i="1"/>
  <c r="E174" i="1"/>
  <c r="E188" i="1"/>
  <c r="E202" i="1"/>
  <c r="E213" i="1"/>
  <c r="E227" i="1"/>
  <c r="E238" i="1"/>
  <c r="E252" i="1"/>
  <c r="E266" i="1"/>
  <c r="E277" i="1"/>
  <c r="E291" i="1"/>
  <c r="E302" i="1"/>
  <c r="E316" i="1"/>
  <c r="E330" i="1"/>
  <c r="E341" i="1"/>
  <c r="E46" i="1"/>
  <c r="E116" i="1"/>
  <c r="E166" i="1"/>
  <c r="E205" i="1"/>
  <c r="E230" i="1"/>
  <c r="E269" i="1"/>
  <c r="E308" i="1"/>
  <c r="E347" i="1"/>
  <c r="E172" i="1"/>
  <c r="E236" i="1"/>
  <c r="E275" i="1"/>
  <c r="E12" i="1"/>
  <c r="E28" i="1"/>
  <c r="E44" i="1"/>
  <c r="E59" i="1"/>
  <c r="E75" i="1"/>
  <c r="E86" i="1"/>
  <c r="E100" i="1"/>
  <c r="E114" i="1"/>
  <c r="E125" i="1"/>
  <c r="E139" i="1"/>
  <c r="E150" i="1"/>
  <c r="E164" i="1"/>
  <c r="E178" i="1"/>
  <c r="E189" i="1"/>
  <c r="E203" i="1"/>
  <c r="E214" i="1"/>
  <c r="E228" i="1"/>
  <c r="E242" i="1"/>
  <c r="E253" i="1"/>
  <c r="E267" i="1"/>
  <c r="E278" i="1"/>
  <c r="E292" i="1"/>
  <c r="E306" i="1"/>
  <c r="E317" i="1"/>
  <c r="E331" i="1"/>
  <c r="E342" i="1"/>
  <c r="E30" i="1"/>
  <c r="E141" i="1"/>
  <c r="E194" i="1"/>
  <c r="E244" i="1"/>
  <c r="E283" i="1"/>
  <c r="E322" i="1"/>
  <c r="E122" i="1"/>
  <c r="E211" i="1"/>
  <c r="E300" i="1"/>
  <c r="E134" i="1"/>
  <c r="E340" i="1"/>
  <c r="E13" i="1"/>
  <c r="E29" i="1"/>
  <c r="E45" i="1"/>
  <c r="E60" i="1"/>
  <c r="E76" i="1"/>
  <c r="E90" i="1"/>
  <c r="E101" i="1"/>
  <c r="E115" i="1"/>
  <c r="E126" i="1"/>
  <c r="E140" i="1"/>
  <c r="E154" i="1"/>
  <c r="E165" i="1"/>
  <c r="E179" i="1"/>
  <c r="E190" i="1"/>
  <c r="E204" i="1"/>
  <c r="E218" i="1"/>
  <c r="E229" i="1"/>
  <c r="E243" i="1"/>
  <c r="E254" i="1"/>
  <c r="E268" i="1"/>
  <c r="E282" i="1"/>
  <c r="E293" i="1"/>
  <c r="E307" i="1"/>
  <c r="E318" i="1"/>
  <c r="E332" i="1"/>
  <c r="E346" i="1"/>
  <c r="E14" i="1"/>
  <c r="E61" i="1"/>
  <c r="E77" i="1"/>
  <c r="E91" i="1"/>
  <c r="E102" i="1"/>
  <c r="E130" i="1"/>
  <c r="E155" i="1"/>
  <c r="E180" i="1"/>
  <c r="E219" i="1"/>
  <c r="E258" i="1"/>
  <c r="E294" i="1"/>
  <c r="E333" i="1"/>
  <c r="E147" i="1"/>
  <c r="E222" i="1"/>
  <c r="E286" i="1"/>
  <c r="E339" i="1"/>
  <c r="E6" i="1"/>
  <c r="E22" i="1"/>
  <c r="E38" i="1"/>
  <c r="E69" i="1"/>
  <c r="E84" i="1"/>
  <c r="E109" i="1"/>
  <c r="E123" i="1"/>
  <c r="E148" i="1"/>
  <c r="E162" i="1"/>
  <c r="E173" i="1"/>
  <c r="E187" i="1"/>
  <c r="E198" i="1"/>
  <c r="E226" i="1"/>
  <c r="E237" i="1"/>
  <c r="E276" i="1"/>
  <c r="E301" i="1"/>
  <c r="E326" i="1"/>
  <c r="E3" i="1"/>
  <c r="E19" i="1"/>
  <c r="E35" i="1"/>
  <c r="E50" i="1"/>
  <c r="E62" i="1"/>
  <c r="E78" i="1"/>
  <c r="E92" i="1"/>
  <c r="E106" i="1"/>
  <c r="E117" i="1"/>
  <c r="E131" i="1"/>
  <c r="E142" i="1"/>
  <c r="E156" i="1"/>
  <c r="E170" i="1"/>
  <c r="E181" i="1"/>
  <c r="E195" i="1"/>
  <c r="E206" i="1"/>
  <c r="E220" i="1"/>
  <c r="E234" i="1"/>
  <c r="E245" i="1"/>
  <c r="E259" i="1"/>
  <c r="E270" i="1"/>
  <c r="E284" i="1"/>
  <c r="E298" i="1"/>
  <c r="E309" i="1"/>
  <c r="E323" i="1"/>
  <c r="E334" i="1"/>
  <c r="E348" i="1"/>
  <c r="E37" i="1"/>
  <c r="E94" i="1"/>
  <c r="E158" i="1"/>
  <c r="E197" i="1"/>
  <c r="E250" i="1"/>
  <c r="E314" i="1"/>
  <c r="E53" i="1"/>
  <c r="E262" i="1"/>
  <c r="E4" i="1"/>
  <c r="E20" i="1"/>
  <c r="E36" i="1"/>
  <c r="E51" i="1"/>
  <c r="E67" i="1"/>
  <c r="E82" i="1"/>
  <c r="E93" i="1"/>
  <c r="E107" i="1"/>
  <c r="E118" i="1"/>
  <c r="E132" i="1"/>
  <c r="E146" i="1"/>
  <c r="E157" i="1"/>
  <c r="E171" i="1"/>
  <c r="E182" i="1"/>
  <c r="E196" i="1"/>
  <c r="E210" i="1"/>
  <c r="E221" i="1"/>
  <c r="E235" i="1"/>
  <c r="E246" i="1"/>
  <c r="E260" i="1"/>
  <c r="E274" i="1"/>
  <c r="E285" i="1"/>
  <c r="E299" i="1"/>
  <c r="E310" i="1"/>
  <c r="E324" i="1"/>
  <c r="E338" i="1"/>
  <c r="E2" i="1"/>
  <c r="E5" i="1"/>
  <c r="E21" i="1"/>
  <c r="E52" i="1"/>
  <c r="E68" i="1"/>
  <c r="E83" i="1"/>
  <c r="E108" i="1"/>
  <c r="E133" i="1"/>
  <c r="E186" i="1"/>
  <c r="E261" i="1"/>
  <c r="E325" i="1"/>
  <c r="E98" i="1"/>
  <c r="E212" i="1"/>
  <c r="E251" i="1"/>
  <c r="E290" i="1"/>
  <c r="E315" i="1"/>
  <c r="L212" i="4" l="1"/>
  <c r="L284" i="4"/>
  <c r="L188" i="4"/>
  <c r="L44" i="4"/>
  <c r="L332" i="4"/>
  <c r="L224" i="4"/>
  <c r="L20" i="4"/>
  <c r="L56" i="4"/>
  <c r="L8" i="4"/>
  <c r="L68" i="4"/>
  <c r="L260" i="4"/>
  <c r="L344" i="4"/>
  <c r="L236" i="4"/>
  <c r="L308" i="4"/>
  <c r="L32" i="4"/>
  <c r="L296" i="4"/>
  <c r="L200" i="4"/>
  <c r="L128" i="4"/>
  <c r="L176" i="4"/>
  <c r="L80" i="4"/>
  <c r="L104" i="4"/>
  <c r="L272" i="4"/>
  <c r="L320" i="4"/>
  <c r="L116" i="4"/>
  <c r="L152" i="4"/>
  <c r="L164" i="4"/>
  <c r="L92" i="4"/>
  <c r="L248" i="4"/>
  <c r="L140" i="4"/>
  <c r="L328" i="4"/>
  <c r="L208" i="4"/>
  <c r="L280" i="4"/>
  <c r="L40" i="4"/>
  <c r="L184" i="4"/>
  <c r="L340" i="4"/>
  <c r="L292" i="4"/>
  <c r="L196" i="4"/>
  <c r="L52" i="4"/>
  <c r="L172" i="4"/>
  <c r="L16" i="4"/>
  <c r="L160" i="4"/>
  <c r="L256" i="4"/>
  <c r="L268" i="4"/>
  <c r="L316" i="4"/>
  <c r="L112" i="4"/>
  <c r="L232" i="4"/>
  <c r="L304" i="4"/>
  <c r="L244" i="4"/>
  <c r="L136" i="4"/>
  <c r="L28" i="4"/>
  <c r="L220" i="4"/>
  <c r="L88" i="4"/>
  <c r="L124" i="4"/>
  <c r="L76" i="4"/>
  <c r="L100" i="4"/>
  <c r="L64" i="4"/>
  <c r="L148" i="4"/>
  <c r="L4" i="4"/>
  <c r="L206" i="4"/>
  <c r="L278" i="4"/>
  <c r="L182" i="4"/>
  <c r="L326" i="4"/>
  <c r="L38" i="4"/>
  <c r="L338" i="4"/>
  <c r="M343" i="4" s="1"/>
  <c r="N343" i="4" s="1"/>
  <c r="L110" i="4"/>
  <c r="L14" i="4"/>
  <c r="L62" i="4"/>
  <c r="L26" i="4"/>
  <c r="L230" i="4"/>
  <c r="L302" i="4"/>
  <c r="L290" i="4"/>
  <c r="L194" i="4"/>
  <c r="M199" i="4" s="1"/>
  <c r="N199" i="4" s="1"/>
  <c r="L122" i="4"/>
  <c r="L98" i="4"/>
  <c r="L170" i="4"/>
  <c r="L74" i="4"/>
  <c r="L266" i="4"/>
  <c r="L314" i="4"/>
  <c r="L146" i="4"/>
  <c r="L158" i="4"/>
  <c r="M163" i="4" s="1"/>
  <c r="N163" i="4" s="1"/>
  <c r="L242" i="4"/>
  <c r="L218" i="4"/>
  <c r="L50" i="4"/>
  <c r="L134" i="4"/>
  <c r="L2" i="4"/>
  <c r="L86" i="4"/>
  <c r="L254" i="4"/>
  <c r="L207" i="4"/>
  <c r="M212" i="4" s="1"/>
  <c r="N212" i="4" s="1"/>
  <c r="L279" i="4"/>
  <c r="L183" i="4"/>
  <c r="L327" i="4"/>
  <c r="L39" i="4"/>
  <c r="L171" i="4"/>
  <c r="L255" i="4"/>
  <c r="L27" i="4"/>
  <c r="L267" i="4"/>
  <c r="L315" i="4"/>
  <c r="L159" i="4"/>
  <c r="L111" i="4"/>
  <c r="L231" i="4"/>
  <c r="L303" i="4"/>
  <c r="L87" i="4"/>
  <c r="L243" i="4"/>
  <c r="L135" i="4"/>
  <c r="M140" i="4" s="1"/>
  <c r="N140" i="4" s="1"/>
  <c r="L123" i="4"/>
  <c r="L3" i="4"/>
  <c r="L219" i="4"/>
  <c r="L75" i="4"/>
  <c r="L99" i="4"/>
  <c r="L15" i="4"/>
  <c r="L63" i="4"/>
  <c r="L147" i="4"/>
  <c r="M152" i="4" s="1"/>
  <c r="N152" i="4" s="1"/>
  <c r="L339" i="4"/>
  <c r="L51" i="4"/>
  <c r="L291" i="4"/>
  <c r="L195" i="4"/>
  <c r="L333" i="4"/>
  <c r="L45" i="4"/>
  <c r="L213" i="4"/>
  <c r="L285" i="4"/>
  <c r="M290" i="4" s="1"/>
  <c r="N290" i="4" s="1"/>
  <c r="L189" i="4"/>
  <c r="L117" i="4"/>
  <c r="L153" i="4"/>
  <c r="L93" i="4"/>
  <c r="L249" i="4"/>
  <c r="L141" i="4"/>
  <c r="L225" i="4"/>
  <c r="L57" i="4"/>
  <c r="L69" i="4"/>
  <c r="L261" i="4"/>
  <c r="L33" i="4"/>
  <c r="L345" i="4"/>
  <c r="L237" i="4"/>
  <c r="L309" i="4"/>
  <c r="L297" i="4"/>
  <c r="L201" i="4"/>
  <c r="M206" i="4" s="1"/>
  <c r="N206" i="4" s="1"/>
  <c r="L129" i="4"/>
  <c r="L177" i="4"/>
  <c r="L81" i="4"/>
  <c r="L105" i="4"/>
  <c r="L273" i="4"/>
  <c r="L321" i="4"/>
  <c r="L21" i="4"/>
  <c r="L165" i="4"/>
  <c r="M170" i="4" s="1"/>
  <c r="N170" i="4" s="1"/>
  <c r="L9" i="4"/>
  <c r="L46" i="4"/>
  <c r="L214" i="4"/>
  <c r="L286" i="4"/>
  <c r="L334" i="4"/>
  <c r="L190" i="4"/>
  <c r="L274" i="4"/>
  <c r="L322" i="4"/>
  <c r="M327" i="4" s="1"/>
  <c r="N327" i="4" s="1"/>
  <c r="L166" i="4"/>
  <c r="L58" i="4"/>
  <c r="L118" i="4"/>
  <c r="L238" i="4"/>
  <c r="L310" i="4"/>
  <c r="L94" i="4"/>
  <c r="L250" i="4"/>
  <c r="L142" i="4"/>
  <c r="M147" i="4" s="1"/>
  <c r="N147" i="4" s="1"/>
  <c r="L10" i="4"/>
  <c r="L82" i="4"/>
  <c r="L34" i="4"/>
  <c r="L226" i="4"/>
  <c r="L70" i="4"/>
  <c r="L106" i="4"/>
  <c r="L130" i="4"/>
  <c r="L346" i="4"/>
  <c r="L22" i="4"/>
  <c r="L298" i="4"/>
  <c r="L202" i="4"/>
  <c r="L154" i="4"/>
  <c r="L178" i="4"/>
  <c r="L262" i="4"/>
  <c r="L193" i="4"/>
  <c r="L337" i="4"/>
  <c r="M342" i="4" s="1"/>
  <c r="N342" i="4" s="1"/>
  <c r="L217" i="4"/>
  <c r="L289" i="4"/>
  <c r="L49" i="4"/>
  <c r="L229" i="4"/>
  <c r="L145" i="4"/>
  <c r="L133" i="4"/>
  <c r="L85" i="4"/>
  <c r="L109" i="4"/>
  <c r="M114" i="4" s="1"/>
  <c r="N114" i="4" s="1"/>
  <c r="L97" i="4"/>
  <c r="L37" i="4"/>
  <c r="L157" i="4"/>
  <c r="L73" i="4"/>
  <c r="L205" i="4"/>
  <c r="L169" i="4"/>
  <c r="L301" i="4"/>
  <c r="L61" i="4"/>
  <c r="L181" i="4"/>
  <c r="L13" i="4"/>
  <c r="L265" i="4"/>
  <c r="L277" i="4"/>
  <c r="L325" i="4"/>
  <c r="L25" i="4"/>
  <c r="L121" i="4"/>
  <c r="L241" i="4"/>
  <c r="M246" i="4" s="1"/>
  <c r="N246" i="4" s="1"/>
  <c r="L313" i="4"/>
  <c r="L253" i="4"/>
  <c r="L287" i="4"/>
  <c r="L191" i="4"/>
  <c r="L47" i="4"/>
  <c r="L215" i="4"/>
  <c r="L335" i="4"/>
  <c r="L35" i="4"/>
  <c r="M40" i="4" s="1"/>
  <c r="N40" i="4" s="1"/>
  <c r="L299" i="4"/>
  <c r="L203" i="4"/>
  <c r="L11" i="4"/>
  <c r="L167" i="4"/>
  <c r="L263" i="4"/>
  <c r="L275" i="4"/>
  <c r="L323" i="4"/>
  <c r="L119" i="4"/>
  <c r="M124" i="4" s="1"/>
  <c r="N124" i="4" s="1"/>
  <c r="L239" i="4"/>
  <c r="L311" i="4"/>
  <c r="L23" i="4"/>
  <c r="L95" i="4"/>
  <c r="L251" i="4"/>
  <c r="L179" i="4"/>
  <c r="L143" i="4"/>
  <c r="L131" i="4"/>
  <c r="M136" i="4" s="1"/>
  <c r="N136" i="4" s="1"/>
  <c r="L227" i="4"/>
  <c r="L83" i="4"/>
  <c r="L107" i="4"/>
  <c r="L71" i="4"/>
  <c r="L155" i="4"/>
  <c r="L347" i="4"/>
  <c r="L59" i="4"/>
  <c r="L329" i="4"/>
  <c r="L41" i="4"/>
  <c r="L209" i="4"/>
  <c r="L281" i="4"/>
  <c r="L185" i="4"/>
  <c r="L101" i="4"/>
  <c r="L89" i="4"/>
  <c r="L149" i="4"/>
  <c r="L65" i="4"/>
  <c r="M70" i="4" s="1"/>
  <c r="N70" i="4" s="1"/>
  <c r="L173" i="4"/>
  <c r="L29" i="4"/>
  <c r="L293" i="4"/>
  <c r="L161" i="4"/>
  <c r="L53" i="4"/>
  <c r="L197" i="4"/>
  <c r="L257" i="4"/>
  <c r="L269" i="4"/>
  <c r="L317" i="4"/>
  <c r="L5" i="4"/>
  <c r="L113" i="4"/>
  <c r="L233" i="4"/>
  <c r="L305" i="4"/>
  <c r="L245" i="4"/>
  <c r="L341" i="4"/>
  <c r="L221" i="4"/>
  <c r="M226" i="4" s="1"/>
  <c r="N226" i="4" s="1"/>
  <c r="L17" i="4"/>
  <c r="L137" i="4"/>
  <c r="L125" i="4"/>
  <c r="L77" i="4"/>
  <c r="L282" i="4"/>
  <c r="L42" i="4"/>
  <c r="L186" i="4"/>
  <c r="L330" i="4"/>
  <c r="M335" i="4" s="1"/>
  <c r="N335" i="4" s="1"/>
  <c r="L210" i="4"/>
  <c r="L234" i="4"/>
  <c r="L306" i="4"/>
  <c r="L342" i="4"/>
  <c r="L294" i="4"/>
  <c r="L198" i="4"/>
  <c r="L138" i="4"/>
  <c r="L126" i="4"/>
  <c r="M131" i="4" s="1"/>
  <c r="N131" i="4" s="1"/>
  <c r="L102" i="4"/>
  <c r="L174" i="4"/>
  <c r="L78" i="4"/>
  <c r="L270" i="4"/>
  <c r="L318" i="4"/>
  <c r="L150" i="4"/>
  <c r="L66" i="4"/>
  <c r="L6" i="4"/>
  <c r="M11" i="4" s="1"/>
  <c r="N11" i="4" s="1"/>
  <c r="O11" i="4" s="1"/>
  <c r="L162" i="4"/>
  <c r="L90" i="4"/>
  <c r="L246" i="4"/>
  <c r="L222" i="4"/>
  <c r="L18" i="4"/>
  <c r="L54" i="4"/>
  <c r="L258" i="4"/>
  <c r="L30" i="4"/>
  <c r="M35" i="4" s="1"/>
  <c r="N35" i="4" s="1"/>
  <c r="L114" i="4"/>
  <c r="L336" i="4"/>
  <c r="L48" i="4"/>
  <c r="M53" i="4" s="1"/>
  <c r="N53" i="4" s="1"/>
  <c r="L216" i="4"/>
  <c r="M221" i="4" s="1"/>
  <c r="N221" i="4" s="1"/>
  <c r="L288" i="4"/>
  <c r="M293" i="4" s="1"/>
  <c r="N293" i="4" s="1"/>
  <c r="L192" i="4"/>
  <c r="L36" i="4"/>
  <c r="M41" i="4" s="1"/>
  <c r="N41" i="4" s="1"/>
  <c r="L156" i="4"/>
  <c r="M161" i="4" s="1"/>
  <c r="N161" i="4" s="1"/>
  <c r="L24" i="4"/>
  <c r="M29" i="4" s="1"/>
  <c r="N29" i="4" s="1"/>
  <c r="L348" i="4"/>
  <c r="L300" i="4"/>
  <c r="M305" i="4" s="1"/>
  <c r="N305" i="4" s="1"/>
  <c r="L204" i="4"/>
  <c r="L168" i="4"/>
  <c r="M173" i="4" s="1"/>
  <c r="N173" i="4" s="1"/>
  <c r="L60" i="4"/>
  <c r="L264" i="4"/>
  <c r="L276" i="4"/>
  <c r="M281" i="4" s="1"/>
  <c r="N281" i="4" s="1"/>
  <c r="L324" i="4"/>
  <c r="M329" i="4" s="1"/>
  <c r="N329" i="4" s="1"/>
  <c r="L120" i="4"/>
  <c r="M125" i="4" s="1"/>
  <c r="N125" i="4" s="1"/>
  <c r="L240" i="4"/>
  <c r="L312" i="4"/>
  <c r="M317" i="4" s="1"/>
  <c r="N317" i="4" s="1"/>
  <c r="L252" i="4"/>
  <c r="M257" i="4" s="1"/>
  <c r="N257" i="4" s="1"/>
  <c r="L180" i="4"/>
  <c r="M185" i="4" s="1"/>
  <c r="N185" i="4" s="1"/>
  <c r="L144" i="4"/>
  <c r="L228" i="4"/>
  <c r="M233" i="4" s="1"/>
  <c r="N233" i="4" s="1"/>
  <c r="L96" i="4"/>
  <c r="M101" i="4" s="1"/>
  <c r="N101" i="4" s="1"/>
  <c r="L132" i="4"/>
  <c r="L12" i="4"/>
  <c r="M17" i="4" s="1"/>
  <c r="N17" i="4" s="1"/>
  <c r="L84" i="4"/>
  <c r="M89" i="4" s="1"/>
  <c r="N89" i="4" s="1"/>
  <c r="L108" i="4"/>
  <c r="L72" i="4"/>
  <c r="M77" i="4" s="1"/>
  <c r="N77" i="4" s="1"/>
  <c r="L211" i="4"/>
  <c r="M216" i="4" s="1"/>
  <c r="N216" i="4" s="1"/>
  <c r="L187" i="4"/>
  <c r="M192" i="4" s="1"/>
  <c r="N192" i="4" s="1"/>
  <c r="L331" i="4"/>
  <c r="M336" i="4" s="1"/>
  <c r="N336" i="4" s="1"/>
  <c r="L283" i="4"/>
  <c r="L43" i="4"/>
  <c r="M48" i="4" s="1"/>
  <c r="N48" i="4" s="1"/>
  <c r="L67" i="4"/>
  <c r="M72" i="4" s="1"/>
  <c r="N72" i="4" s="1"/>
  <c r="L259" i="4"/>
  <c r="M264" i="4" s="1"/>
  <c r="N264" i="4" s="1"/>
  <c r="L7" i="4"/>
  <c r="M12" i="4" s="1"/>
  <c r="N12" i="4" s="1"/>
  <c r="O12" i="4" s="1"/>
  <c r="L343" i="4"/>
  <c r="L235" i="4"/>
  <c r="M240" i="4" s="1"/>
  <c r="N240" i="4" s="1"/>
  <c r="L307" i="4"/>
  <c r="M312" i="4" s="1"/>
  <c r="N312" i="4" s="1"/>
  <c r="L295" i="4"/>
  <c r="M300" i="4" s="1"/>
  <c r="N300" i="4" s="1"/>
  <c r="L199" i="4"/>
  <c r="L127" i="4"/>
  <c r="L175" i="4"/>
  <c r="M180" i="4" s="1"/>
  <c r="N180" i="4" s="1"/>
  <c r="L79" i="4"/>
  <c r="M84" i="4" s="1"/>
  <c r="N84" i="4" s="1"/>
  <c r="L103" i="4"/>
  <c r="M108" i="4" s="1"/>
  <c r="N108" i="4" s="1"/>
  <c r="L271" i="4"/>
  <c r="M276" i="4" s="1"/>
  <c r="N276" i="4" s="1"/>
  <c r="L319" i="4"/>
  <c r="L115" i="4"/>
  <c r="L151" i="4"/>
  <c r="M156" i="4" s="1"/>
  <c r="N156" i="4" s="1"/>
  <c r="L163" i="4"/>
  <c r="L31" i="4"/>
  <c r="L19" i="4"/>
  <c r="M24" i="4" s="1"/>
  <c r="N24" i="4" s="1"/>
  <c r="L91" i="4"/>
  <c r="M96" i="4" s="1"/>
  <c r="N96" i="4" s="1"/>
  <c r="L247" i="4"/>
  <c r="M252" i="4" s="1"/>
  <c r="N252" i="4" s="1"/>
  <c r="L139" i="4"/>
  <c r="L223" i="4"/>
  <c r="M228" i="4" s="1"/>
  <c r="N228" i="4" s="1"/>
  <c r="L55" i="4"/>
  <c r="D16" i="3"/>
  <c r="O192" i="4" l="1"/>
  <c r="O226" i="4"/>
  <c r="O114" i="4"/>
  <c r="O290" i="4"/>
  <c r="O140" i="4"/>
  <c r="O163" i="4"/>
  <c r="O199" i="4"/>
  <c r="O343" i="4"/>
  <c r="M69" i="4"/>
  <c r="N69" i="4" s="1"/>
  <c r="M249" i="4"/>
  <c r="N249" i="4" s="1"/>
  <c r="M21" i="4"/>
  <c r="N21" i="4" s="1"/>
  <c r="M285" i="4"/>
  <c r="N285" i="4" s="1"/>
  <c r="M121" i="4"/>
  <c r="N121" i="4" s="1"/>
  <c r="M301" i="4"/>
  <c r="N301" i="4" s="1"/>
  <c r="M61" i="4"/>
  <c r="N61" i="4" s="1"/>
  <c r="O276" i="4"/>
  <c r="O35" i="4"/>
  <c r="O124" i="4"/>
  <c r="O327" i="4"/>
  <c r="O212" i="4"/>
  <c r="O96" i="4"/>
  <c r="O108" i="4"/>
  <c r="M348" i="4"/>
  <c r="N348" i="4" s="1"/>
  <c r="O216" i="4"/>
  <c r="M149" i="4"/>
  <c r="N149" i="4" s="1"/>
  <c r="M269" i="4"/>
  <c r="N269" i="4" s="1"/>
  <c r="O41" i="4"/>
  <c r="M263" i="4"/>
  <c r="N263" i="4" s="1"/>
  <c r="M71" i="4"/>
  <c r="N71" i="4" s="1"/>
  <c r="M143" i="4"/>
  <c r="N143" i="4" s="1"/>
  <c r="M191" i="4"/>
  <c r="N191" i="4" s="1"/>
  <c r="M346" i="4"/>
  <c r="N346" i="4" s="1"/>
  <c r="M262" i="4"/>
  <c r="N262" i="4" s="1"/>
  <c r="M154" i="4"/>
  <c r="N154" i="4" s="1"/>
  <c r="M64" i="4"/>
  <c r="N64" i="4" s="1"/>
  <c r="M148" i="4"/>
  <c r="N148" i="4" s="1"/>
  <c r="M328" i="4"/>
  <c r="N328" i="4" s="1"/>
  <c r="M340" i="4"/>
  <c r="N340" i="4" s="1"/>
  <c r="M126" i="4"/>
  <c r="N126" i="4" s="1"/>
  <c r="M306" i="4"/>
  <c r="N306" i="4" s="1"/>
  <c r="M90" i="4"/>
  <c r="N90" i="4" s="1"/>
  <c r="M198" i="4"/>
  <c r="N198" i="4" s="1"/>
  <c r="M135" i="4"/>
  <c r="N135" i="4" s="1"/>
  <c r="M255" i="4"/>
  <c r="N255" i="4" s="1"/>
  <c r="M279" i="4"/>
  <c r="N279" i="4" s="1"/>
  <c r="M26" i="4"/>
  <c r="N26" i="4" s="1"/>
  <c r="M302" i="4"/>
  <c r="N302" i="4" s="1"/>
  <c r="M230" i="4"/>
  <c r="N230" i="4" s="1"/>
  <c r="M218" i="4"/>
  <c r="N218" i="4" s="1"/>
  <c r="M68" i="4"/>
  <c r="N68" i="4" s="1"/>
  <c r="M248" i="4"/>
  <c r="N248" i="4" s="1"/>
  <c r="M32" i="4"/>
  <c r="N32" i="4" s="1"/>
  <c r="M259" i="4"/>
  <c r="N259" i="4" s="1"/>
  <c r="M151" i="4"/>
  <c r="N151" i="4" s="1"/>
  <c r="M295" i="4"/>
  <c r="N295" i="4" s="1"/>
  <c r="M43" i="4"/>
  <c r="N43" i="4" s="1"/>
  <c r="M105" i="4"/>
  <c r="N105" i="4" s="1"/>
  <c r="M309" i="4"/>
  <c r="N309" i="4" s="1"/>
  <c r="M177" i="4"/>
  <c r="N177" i="4" s="1"/>
  <c r="M213" i="4"/>
  <c r="N213" i="4" s="1"/>
  <c r="M325" i="4"/>
  <c r="N325" i="4" s="1"/>
  <c r="M37" i="4"/>
  <c r="N37" i="4" s="1"/>
  <c r="M25" i="4"/>
  <c r="N25" i="4" s="1"/>
  <c r="O252" i="4"/>
  <c r="O335" i="4"/>
  <c r="O40" i="4"/>
  <c r="O170" i="4"/>
  <c r="M272" i="4"/>
  <c r="N272" i="4" s="1"/>
  <c r="O84" i="4"/>
  <c r="O77" i="4"/>
  <c r="O185" i="4"/>
  <c r="M65" i="4"/>
  <c r="N65" i="4" s="1"/>
  <c r="M197" i="4"/>
  <c r="N197" i="4" s="1"/>
  <c r="M59" i="4"/>
  <c r="N59" i="4" s="1"/>
  <c r="M155" i="4"/>
  <c r="N155" i="4" s="1"/>
  <c r="M203" i="4"/>
  <c r="N203" i="4" s="1"/>
  <c r="M47" i="4"/>
  <c r="N47" i="4" s="1"/>
  <c r="M250" i="4"/>
  <c r="N250" i="4" s="1"/>
  <c r="M202" i="4"/>
  <c r="N202" i="4" s="1"/>
  <c r="M94" i="4"/>
  <c r="N94" i="4" s="1"/>
  <c r="M184" i="4"/>
  <c r="N184" i="4" s="1"/>
  <c r="M280" i="4"/>
  <c r="N280" i="4" s="1"/>
  <c r="M220" i="4"/>
  <c r="N220" i="4" s="1"/>
  <c r="M30" i="4"/>
  <c r="N30" i="4" s="1"/>
  <c r="M174" i="4"/>
  <c r="N174" i="4" s="1"/>
  <c r="M138" i="4"/>
  <c r="N138" i="4" s="1"/>
  <c r="M267" i="4"/>
  <c r="N267" i="4" s="1"/>
  <c r="M111" i="4"/>
  <c r="N111" i="4" s="1"/>
  <c r="M99" i="4"/>
  <c r="N99" i="4" s="1"/>
  <c r="M195" i="4"/>
  <c r="N195" i="4" s="1"/>
  <c r="M326" i="4"/>
  <c r="N326" i="4" s="1"/>
  <c r="M314" i="4"/>
  <c r="N314" i="4" s="1"/>
  <c r="M146" i="4"/>
  <c r="N146" i="4" s="1"/>
  <c r="M50" i="4"/>
  <c r="N50" i="4" s="1"/>
  <c r="M20" i="4"/>
  <c r="N20" i="4" s="1"/>
  <c r="M92" i="4"/>
  <c r="N92" i="4" s="1"/>
  <c r="M260" i="4"/>
  <c r="N260" i="4" s="1"/>
  <c r="M91" i="4"/>
  <c r="N91" i="4" s="1"/>
  <c r="M319" i="4"/>
  <c r="N319" i="4" s="1"/>
  <c r="M307" i="4"/>
  <c r="N307" i="4" s="1"/>
  <c r="M331" i="4"/>
  <c r="N331" i="4" s="1"/>
  <c r="M81" i="4"/>
  <c r="N81" i="4" s="1"/>
  <c r="M237" i="4"/>
  <c r="N237" i="4" s="1"/>
  <c r="M57" i="4"/>
  <c r="N57" i="4" s="1"/>
  <c r="M333" i="4"/>
  <c r="N333" i="4" s="1"/>
  <c r="M277" i="4"/>
  <c r="N277" i="4" s="1"/>
  <c r="M313" i="4"/>
  <c r="N313" i="4" s="1"/>
  <c r="M229" i="4"/>
  <c r="N229" i="4" s="1"/>
  <c r="O233" i="4"/>
  <c r="O70" i="4"/>
  <c r="O342" i="4"/>
  <c r="O152" i="4"/>
  <c r="O24" i="4"/>
  <c r="M36" i="4"/>
  <c r="N36" i="4" s="1"/>
  <c r="O180" i="4"/>
  <c r="O264" i="4"/>
  <c r="M113" i="4"/>
  <c r="N113" i="4" s="1"/>
  <c r="O257" i="4"/>
  <c r="O173" i="4"/>
  <c r="O293" i="4"/>
  <c r="M23" i="4"/>
  <c r="N23" i="4" s="1"/>
  <c r="M323" i="4"/>
  <c r="N323" i="4" s="1"/>
  <c r="M299" i="4"/>
  <c r="N299" i="4" s="1"/>
  <c r="M287" i="4"/>
  <c r="N287" i="4" s="1"/>
  <c r="M310" i="4"/>
  <c r="N310" i="4" s="1"/>
  <c r="M58" i="4"/>
  <c r="N58" i="4" s="1"/>
  <c r="M106" i="4"/>
  <c r="N106" i="4" s="1"/>
  <c r="M160" i="4"/>
  <c r="N160" i="4" s="1"/>
  <c r="M256" i="4"/>
  <c r="N256" i="4" s="1"/>
  <c r="M268" i="4"/>
  <c r="N268" i="4" s="1"/>
  <c r="M52" i="4"/>
  <c r="N52" i="4" s="1"/>
  <c r="M330" i="4"/>
  <c r="N330" i="4" s="1"/>
  <c r="M210" i="4"/>
  <c r="N210" i="4" s="1"/>
  <c r="M150" i="4"/>
  <c r="N150" i="4" s="1"/>
  <c r="M183" i="4"/>
  <c r="N183" i="4" s="1"/>
  <c r="M75" i="4"/>
  <c r="N75" i="4" s="1"/>
  <c r="M315" i="4"/>
  <c r="N315" i="4" s="1"/>
  <c r="M339" i="4"/>
  <c r="N339" i="4" s="1"/>
  <c r="M278" i="4"/>
  <c r="N278" i="4" s="1"/>
  <c r="M242" i="4"/>
  <c r="N242" i="4" s="1"/>
  <c r="M254" i="4"/>
  <c r="N254" i="4" s="1"/>
  <c r="M338" i="4"/>
  <c r="N338" i="4" s="1"/>
  <c r="M104" i="4"/>
  <c r="N104" i="4" s="1"/>
  <c r="M308" i="4"/>
  <c r="N308" i="4" s="1"/>
  <c r="M176" i="4"/>
  <c r="N176" i="4" s="1"/>
  <c r="M7" i="4"/>
  <c r="N7" i="4" s="1"/>
  <c r="O7" i="4" s="1"/>
  <c r="M271" i="4"/>
  <c r="N271" i="4" s="1"/>
  <c r="M235" i="4"/>
  <c r="N235" i="4" s="1"/>
  <c r="M187" i="4"/>
  <c r="N187" i="4" s="1"/>
  <c r="M129" i="4"/>
  <c r="N129" i="4" s="1"/>
  <c r="M117" i="4"/>
  <c r="N117" i="4" s="1"/>
  <c r="M201" i="4"/>
  <c r="N201" i="4" s="1"/>
  <c r="M145" i="4"/>
  <c r="N145" i="4" s="1"/>
  <c r="M109" i="4"/>
  <c r="N109" i="4" s="1"/>
  <c r="M241" i="4"/>
  <c r="N241" i="4" s="1"/>
  <c r="M337" i="4"/>
  <c r="N337" i="4" s="1"/>
  <c r="O161" i="4"/>
  <c r="M334" i="4"/>
  <c r="N334" i="4" s="1"/>
  <c r="O147" i="4"/>
  <c r="M168" i="4"/>
  <c r="N168" i="4" s="1"/>
  <c r="O72" i="4"/>
  <c r="O317" i="4"/>
  <c r="M209" i="4"/>
  <c r="N209" i="4" s="1"/>
  <c r="O221" i="4"/>
  <c r="M227" i="4"/>
  <c r="N227" i="4" s="1"/>
  <c r="M275" i="4"/>
  <c r="N275" i="4" s="1"/>
  <c r="M347" i="4"/>
  <c r="N347" i="4" s="1"/>
  <c r="M82" i="4"/>
  <c r="N82" i="4" s="1"/>
  <c r="M238" i="4"/>
  <c r="N238" i="4" s="1"/>
  <c r="M166" i="4"/>
  <c r="N166" i="4" s="1"/>
  <c r="M190" i="4"/>
  <c r="N190" i="4" s="1"/>
  <c r="M76" i="4"/>
  <c r="N76" i="4" s="1"/>
  <c r="M100" i="4"/>
  <c r="N100" i="4" s="1"/>
  <c r="M172" i="4"/>
  <c r="N172" i="4" s="1"/>
  <c r="M196" i="4"/>
  <c r="N196" i="4" s="1"/>
  <c r="M282" i="4"/>
  <c r="N282" i="4" s="1"/>
  <c r="M78" i="4"/>
  <c r="N78" i="4" s="1"/>
  <c r="M234" i="4"/>
  <c r="N234" i="4" s="1"/>
  <c r="M159" i="4"/>
  <c r="N159" i="4" s="1"/>
  <c r="M231" i="4"/>
  <c r="N231" i="4" s="1"/>
  <c r="M243" i="4"/>
  <c r="N243" i="4" s="1"/>
  <c r="M291" i="4"/>
  <c r="N291" i="4" s="1"/>
  <c r="M110" i="4"/>
  <c r="N110" i="4" s="1"/>
  <c r="M98" i="4"/>
  <c r="N98" i="4" s="1"/>
  <c r="M200" i="4"/>
  <c r="N200" i="4" s="1"/>
  <c r="M80" i="4"/>
  <c r="N80" i="4" s="1"/>
  <c r="M236" i="4"/>
  <c r="N236" i="4" s="1"/>
  <c r="M44" i="4"/>
  <c r="N44" i="4" s="1"/>
  <c r="M139" i="4"/>
  <c r="N139" i="4" s="1"/>
  <c r="M79" i="4"/>
  <c r="N79" i="4" s="1"/>
  <c r="M31" i="4"/>
  <c r="N31" i="4" s="1"/>
  <c r="M283" i="4"/>
  <c r="N283" i="4" s="1"/>
  <c r="M93" i="4"/>
  <c r="N93" i="4" s="1"/>
  <c r="M321" i="4"/>
  <c r="N321" i="4" s="1"/>
  <c r="M297" i="4"/>
  <c r="N297" i="4" s="1"/>
  <c r="M253" i="4"/>
  <c r="N253" i="4" s="1"/>
  <c r="M85" i="4"/>
  <c r="N85" i="4" s="1"/>
  <c r="M49" i="4"/>
  <c r="N49" i="4" s="1"/>
  <c r="O240" i="4"/>
  <c r="O131" i="4"/>
  <c r="O136" i="4"/>
  <c r="O89" i="4"/>
  <c r="M60" i="4"/>
  <c r="N60" i="4" s="1"/>
  <c r="O156" i="4"/>
  <c r="M204" i="4"/>
  <c r="N204" i="4" s="1"/>
  <c r="O48" i="4"/>
  <c r="O17" i="4"/>
  <c r="M245" i="4"/>
  <c r="N245" i="4" s="1"/>
  <c r="O305" i="4"/>
  <c r="O53" i="4"/>
  <c r="M251" i="4"/>
  <c r="N251" i="4" s="1"/>
  <c r="M83" i="4"/>
  <c r="N83" i="4" s="1"/>
  <c r="M311" i="4"/>
  <c r="N311" i="4" s="1"/>
  <c r="M130" i="4"/>
  <c r="N130" i="4" s="1"/>
  <c r="M118" i="4"/>
  <c r="N118" i="4" s="1"/>
  <c r="M298" i="4"/>
  <c r="N298" i="4" s="1"/>
  <c r="M286" i="4"/>
  <c r="N286" i="4" s="1"/>
  <c r="M112" i="4"/>
  <c r="N112" i="4" s="1"/>
  <c r="M28" i="4"/>
  <c r="N28" i="4" s="1"/>
  <c r="M16" i="4"/>
  <c r="N16" i="4" s="1"/>
  <c r="M292" i="4"/>
  <c r="N292" i="4" s="1"/>
  <c r="M270" i="4"/>
  <c r="N270" i="4" s="1"/>
  <c r="M162" i="4"/>
  <c r="N162" i="4" s="1"/>
  <c r="M54" i="4"/>
  <c r="N54" i="4" s="1"/>
  <c r="M207" i="4"/>
  <c r="N207" i="4" s="1"/>
  <c r="M39" i="4"/>
  <c r="N39" i="4" s="1"/>
  <c r="M123" i="4"/>
  <c r="N123" i="4" s="1"/>
  <c r="M219" i="4"/>
  <c r="N219" i="4" s="1"/>
  <c r="M86" i="4"/>
  <c r="N86" i="4" s="1"/>
  <c r="M38" i="4"/>
  <c r="N38" i="4" s="1"/>
  <c r="M158" i="4"/>
  <c r="N158" i="4" s="1"/>
  <c r="M296" i="4"/>
  <c r="N296" i="4" s="1"/>
  <c r="M224" i="4"/>
  <c r="N224" i="4" s="1"/>
  <c r="M116" i="4"/>
  <c r="N116" i="4" s="1"/>
  <c r="M332" i="4"/>
  <c r="N332" i="4" s="1"/>
  <c r="M55" i="4"/>
  <c r="N55" i="4" s="1"/>
  <c r="M175" i="4"/>
  <c r="N175" i="4" s="1"/>
  <c r="M67" i="4"/>
  <c r="N67" i="4" s="1"/>
  <c r="M211" i="4"/>
  <c r="N211" i="4" s="1"/>
  <c r="M225" i="4"/>
  <c r="N225" i="4" s="1"/>
  <c r="M273" i="4"/>
  <c r="N273" i="4" s="1"/>
  <c r="M345" i="4"/>
  <c r="N345" i="4" s="1"/>
  <c r="M97" i="4"/>
  <c r="N97" i="4" s="1"/>
  <c r="M181" i="4"/>
  <c r="N181" i="4" s="1"/>
  <c r="M265" i="4"/>
  <c r="N265" i="4" s="1"/>
  <c r="M193" i="4"/>
  <c r="N193" i="4" s="1"/>
  <c r="O246" i="4"/>
  <c r="O206" i="4"/>
  <c r="M132" i="4"/>
  <c r="N132" i="4" s="1"/>
  <c r="M120" i="4"/>
  <c r="N120" i="4" s="1"/>
  <c r="O300" i="4"/>
  <c r="M288" i="4"/>
  <c r="N288" i="4" s="1"/>
  <c r="M137" i="4"/>
  <c r="N137" i="4" s="1"/>
  <c r="O125" i="4"/>
  <c r="M341" i="4"/>
  <c r="N341" i="4" s="1"/>
  <c r="M95" i="4"/>
  <c r="N95" i="4" s="1"/>
  <c r="M179" i="4"/>
  <c r="N179" i="4" s="1"/>
  <c r="M239" i="4"/>
  <c r="N239" i="4" s="1"/>
  <c r="M142" i="4"/>
  <c r="N142" i="4" s="1"/>
  <c r="M10" i="4"/>
  <c r="N10" i="4" s="1"/>
  <c r="O10" i="4" s="1"/>
  <c r="M34" i="4"/>
  <c r="N34" i="4" s="1"/>
  <c r="M214" i="4"/>
  <c r="N214" i="4" s="1"/>
  <c r="M88" i="4"/>
  <c r="N88" i="4" s="1"/>
  <c r="M316" i="4"/>
  <c r="N316" i="4" s="1"/>
  <c r="M208" i="4"/>
  <c r="N208" i="4" s="1"/>
  <c r="M258" i="4"/>
  <c r="N258" i="4" s="1"/>
  <c r="M18" i="4"/>
  <c r="N18" i="4" s="1"/>
  <c r="M42" i="4"/>
  <c r="N42" i="4" s="1"/>
  <c r="M294" i="4"/>
  <c r="N294" i="4" s="1"/>
  <c r="M303" i="4"/>
  <c r="N303" i="4" s="1"/>
  <c r="M87" i="4"/>
  <c r="N87" i="4" s="1"/>
  <c r="M63" i="4"/>
  <c r="N63" i="4" s="1"/>
  <c r="M51" i="4"/>
  <c r="N51" i="4" s="1"/>
  <c r="M182" i="4"/>
  <c r="N182" i="4" s="1"/>
  <c r="M266" i="4"/>
  <c r="N266" i="4" s="1"/>
  <c r="M122" i="4"/>
  <c r="N122" i="4" s="1"/>
  <c r="M56" i="4"/>
  <c r="N56" i="4" s="1"/>
  <c r="M8" i="4"/>
  <c r="N8" i="4" s="1"/>
  <c r="O8" i="4" s="1"/>
  <c r="M164" i="4"/>
  <c r="N164" i="4" s="1"/>
  <c r="M188" i="4"/>
  <c r="N188" i="4" s="1"/>
  <c r="M223" i="4"/>
  <c r="N223" i="4" s="1"/>
  <c r="M103" i="4"/>
  <c r="N103" i="4" s="1"/>
  <c r="M19" i="4"/>
  <c r="N19" i="4" s="1"/>
  <c r="M9" i="4"/>
  <c r="N9" i="4" s="1"/>
  <c r="O9" i="4" s="1"/>
  <c r="M33" i="4"/>
  <c r="N33" i="4" s="1"/>
  <c r="M261" i="4"/>
  <c r="N261" i="4" s="1"/>
  <c r="M189" i="4"/>
  <c r="N189" i="4" s="1"/>
  <c r="M169" i="4"/>
  <c r="N169" i="4" s="1"/>
  <c r="M133" i="4"/>
  <c r="N133" i="4" s="1"/>
  <c r="M73" i="4"/>
  <c r="N73" i="4" s="1"/>
  <c r="M289" i="4"/>
  <c r="N289" i="4" s="1"/>
  <c r="O281" i="4"/>
  <c r="M274" i="4"/>
  <c r="N274" i="4" s="1"/>
  <c r="M66" i="4"/>
  <c r="N66" i="4" s="1"/>
  <c r="M62" i="4"/>
  <c r="N62" i="4" s="1"/>
  <c r="O228" i="4"/>
  <c r="M144" i="4"/>
  <c r="N144" i="4" s="1"/>
  <c r="M324" i="4"/>
  <c r="N324" i="4" s="1"/>
  <c r="O312" i="4"/>
  <c r="O336" i="4"/>
  <c r="O101" i="4"/>
  <c r="O329" i="4"/>
  <c r="O29" i="4"/>
  <c r="M119" i="4"/>
  <c r="N119" i="4" s="1"/>
  <c r="M167" i="4"/>
  <c r="N167" i="4" s="1"/>
  <c r="M107" i="4"/>
  <c r="N107" i="4" s="1"/>
  <c r="M215" i="4"/>
  <c r="N215" i="4" s="1"/>
  <c r="M22" i="4"/>
  <c r="N22" i="4" s="1"/>
  <c r="M322" i="4"/>
  <c r="N322" i="4" s="1"/>
  <c r="M178" i="4"/>
  <c r="N178" i="4" s="1"/>
  <c r="M46" i="4"/>
  <c r="N46" i="4" s="1"/>
  <c r="M232" i="4"/>
  <c r="N232" i="4" s="1"/>
  <c r="M244" i="4"/>
  <c r="N244" i="4" s="1"/>
  <c r="M304" i="4"/>
  <c r="N304" i="4" s="1"/>
  <c r="M318" i="4"/>
  <c r="N318" i="4" s="1"/>
  <c r="M186" i="4"/>
  <c r="N186" i="4" s="1"/>
  <c r="M102" i="4"/>
  <c r="N102" i="4" s="1"/>
  <c r="M222" i="4"/>
  <c r="N222" i="4" s="1"/>
  <c r="M27" i="4"/>
  <c r="N27" i="4" s="1"/>
  <c r="M15" i="4"/>
  <c r="N15" i="4" s="1"/>
  <c r="M171" i="4"/>
  <c r="N171" i="4" s="1"/>
  <c r="M14" i="4"/>
  <c r="N14" i="4" s="1"/>
  <c r="M134" i="4"/>
  <c r="N134" i="4" s="1"/>
  <c r="M74" i="4"/>
  <c r="N74" i="4" s="1"/>
  <c r="M194" i="4"/>
  <c r="N194" i="4" s="1"/>
  <c r="M344" i="4"/>
  <c r="N344" i="4" s="1"/>
  <c r="M128" i="4"/>
  <c r="N128" i="4" s="1"/>
  <c r="M320" i="4"/>
  <c r="N320" i="4" s="1"/>
  <c r="M284" i="4"/>
  <c r="N284" i="4" s="1"/>
  <c r="M247" i="4"/>
  <c r="N247" i="4" s="1"/>
  <c r="M127" i="4"/>
  <c r="N127" i="4" s="1"/>
  <c r="M115" i="4"/>
  <c r="N115" i="4" s="1"/>
  <c r="M153" i="4"/>
  <c r="N153" i="4" s="1"/>
  <c r="M141" i="4"/>
  <c r="N141" i="4" s="1"/>
  <c r="M165" i="4"/>
  <c r="N165" i="4" s="1"/>
  <c r="M45" i="4"/>
  <c r="N45" i="4" s="1"/>
  <c r="M157" i="4"/>
  <c r="N157" i="4" s="1"/>
  <c r="M205" i="4"/>
  <c r="N205" i="4" s="1"/>
  <c r="M13" i="4"/>
  <c r="N13" i="4" s="1"/>
  <c r="O13" i="4" s="1"/>
  <c r="M217" i="4"/>
  <c r="N217" i="4" s="1"/>
  <c r="C17" i="3"/>
  <c r="D17" i="3" s="1"/>
  <c r="C18" i="3" s="1"/>
  <c r="G16" i="3"/>
  <c r="O247" i="4" l="1"/>
  <c r="O14" i="4"/>
  <c r="O304" i="4"/>
  <c r="O107" i="4"/>
  <c r="O66" i="4"/>
  <c r="O169" i="4"/>
  <c r="O188" i="4"/>
  <c r="O63" i="4"/>
  <c r="O316" i="4"/>
  <c r="O95" i="4"/>
  <c r="O225" i="4"/>
  <c r="O296" i="4"/>
  <c r="O54" i="4"/>
  <c r="O298" i="4"/>
  <c r="O321" i="4"/>
  <c r="O80" i="4"/>
  <c r="O234" i="4"/>
  <c r="O166" i="4"/>
  <c r="O168" i="4"/>
  <c r="O337" i="4"/>
  <c r="O235" i="4"/>
  <c r="O242" i="4"/>
  <c r="O330" i="4"/>
  <c r="O287" i="4"/>
  <c r="O57" i="4"/>
  <c r="O92" i="4"/>
  <c r="O111" i="4"/>
  <c r="O94" i="4"/>
  <c r="O65" i="4"/>
  <c r="O37" i="4"/>
  <c r="O151" i="4"/>
  <c r="O26" i="4"/>
  <c r="O340" i="4"/>
  <c r="O143" i="4"/>
  <c r="O244" i="4"/>
  <c r="O167" i="4"/>
  <c r="O274" i="4"/>
  <c r="O189" i="4"/>
  <c r="O164" i="4"/>
  <c r="O87" i="4"/>
  <c r="O88" i="4"/>
  <c r="O341" i="4"/>
  <c r="O211" i="4"/>
  <c r="O158" i="4"/>
  <c r="O162" i="4"/>
  <c r="O118" i="4"/>
  <c r="O93" i="4"/>
  <c r="O200" i="4"/>
  <c r="O78" i="4"/>
  <c r="O238" i="4"/>
  <c r="O209" i="4"/>
  <c r="O241" i="4"/>
  <c r="O271" i="4"/>
  <c r="O278" i="4"/>
  <c r="O52" i="4"/>
  <c r="O299" i="4"/>
  <c r="O237" i="4"/>
  <c r="O20" i="4"/>
  <c r="O267" i="4"/>
  <c r="O202" i="4"/>
  <c r="O325" i="4"/>
  <c r="O259" i="4"/>
  <c r="O279" i="4"/>
  <c r="O328" i="4"/>
  <c r="O71" i="4"/>
  <c r="O61" i="4"/>
  <c r="O171" i="4"/>
  <c r="O45" i="4"/>
  <c r="O320" i="4"/>
  <c r="O15" i="4"/>
  <c r="O232" i="4"/>
  <c r="O119" i="4"/>
  <c r="O324" i="4"/>
  <c r="O261" i="4"/>
  <c r="O303" i="4"/>
  <c r="O214" i="4"/>
  <c r="O120" i="4"/>
  <c r="O193" i="4"/>
  <c r="O67" i="4"/>
  <c r="O38" i="4"/>
  <c r="O270" i="4"/>
  <c r="O130" i="4"/>
  <c r="O283" i="4"/>
  <c r="O98" i="4"/>
  <c r="O282" i="4"/>
  <c r="O82" i="4"/>
  <c r="O109" i="4"/>
  <c r="O339" i="4"/>
  <c r="O268" i="4"/>
  <c r="O323" i="4"/>
  <c r="O81" i="4"/>
  <c r="O50" i="4"/>
  <c r="O138" i="4"/>
  <c r="O250" i="4"/>
  <c r="O272" i="4"/>
  <c r="O213" i="4"/>
  <c r="O32" i="4"/>
  <c r="O255" i="4"/>
  <c r="O148" i="4"/>
  <c r="O263" i="4"/>
  <c r="O301" i="4"/>
  <c r="O205" i="4"/>
  <c r="O27" i="4"/>
  <c r="O46" i="4"/>
  <c r="O144" i="4"/>
  <c r="O33" i="4"/>
  <c r="O56" i="4"/>
  <c r="O294" i="4"/>
  <c r="O34" i="4"/>
  <c r="O132" i="4"/>
  <c r="O265" i="4"/>
  <c r="O175" i="4"/>
  <c r="O86" i="4"/>
  <c r="O292" i="4"/>
  <c r="O311" i="4"/>
  <c r="O204" i="4"/>
  <c r="O31" i="4"/>
  <c r="O110" i="4"/>
  <c r="O196" i="4"/>
  <c r="O347" i="4"/>
  <c r="O145" i="4"/>
  <c r="O176" i="4"/>
  <c r="O315" i="4"/>
  <c r="O256" i="4"/>
  <c r="O23" i="4"/>
  <c r="O331" i="4"/>
  <c r="O146" i="4"/>
  <c r="O174" i="4"/>
  <c r="P170" i="4" s="1"/>
  <c r="O47" i="4"/>
  <c r="O177" i="4"/>
  <c r="O248" i="4"/>
  <c r="O135" i="4"/>
  <c r="O64" i="4"/>
  <c r="O348" i="4"/>
  <c r="O121" i="4"/>
  <c r="O284" i="4"/>
  <c r="O344" i="4"/>
  <c r="O222" i="4"/>
  <c r="O178" i="4"/>
  <c r="O122" i="4"/>
  <c r="O42" i="4"/>
  <c r="O181" i="4"/>
  <c r="O55" i="4"/>
  <c r="O219" i="4"/>
  <c r="O16" i="4"/>
  <c r="O83" i="4"/>
  <c r="O245" i="4"/>
  <c r="O49" i="4"/>
  <c r="O79" i="4"/>
  <c r="O291" i="4"/>
  <c r="O172" i="4"/>
  <c r="O275" i="4"/>
  <c r="O334" i="4"/>
  <c r="O201" i="4"/>
  <c r="O308" i="4"/>
  <c r="O75" i="4"/>
  <c r="O160" i="4"/>
  <c r="O36" i="4"/>
  <c r="O229" i="4"/>
  <c r="O307" i="4"/>
  <c r="O314" i="4"/>
  <c r="O30" i="4"/>
  <c r="O203" i="4"/>
  <c r="O309" i="4"/>
  <c r="O68" i="4"/>
  <c r="O198" i="4"/>
  <c r="O154" i="4"/>
  <c r="O285" i="4"/>
  <c r="O194" i="4"/>
  <c r="O102" i="4"/>
  <c r="O322" i="4"/>
  <c r="O289" i="4"/>
  <c r="O19" i="4"/>
  <c r="O266" i="4"/>
  <c r="O18" i="4"/>
  <c r="O142" i="4"/>
  <c r="O137" i="4"/>
  <c r="O97" i="4"/>
  <c r="O332" i="4"/>
  <c r="O123" i="4"/>
  <c r="O28" i="4"/>
  <c r="O251" i="4"/>
  <c r="O85" i="4"/>
  <c r="O139" i="4"/>
  <c r="O243" i="4"/>
  <c r="O100" i="4"/>
  <c r="O227" i="4"/>
  <c r="O117" i="4"/>
  <c r="O104" i="4"/>
  <c r="O183" i="4"/>
  <c r="O106" i="4"/>
  <c r="O113" i="4"/>
  <c r="O313" i="4"/>
  <c r="O319" i="4"/>
  <c r="O326" i="4"/>
  <c r="O220" i="4"/>
  <c r="O155" i="4"/>
  <c r="O105" i="4"/>
  <c r="O218" i="4"/>
  <c r="O90" i="4"/>
  <c r="O262" i="4"/>
  <c r="O21" i="4"/>
  <c r="O165" i="4"/>
  <c r="O141" i="4"/>
  <c r="O153" i="4"/>
  <c r="O217" i="4"/>
  <c r="O115" i="4"/>
  <c r="O74" i="4"/>
  <c r="O186" i="4"/>
  <c r="O22" i="4"/>
  <c r="O73" i="4"/>
  <c r="O103" i="4"/>
  <c r="O182" i="4"/>
  <c r="O258" i="4"/>
  <c r="O239" i="4"/>
  <c r="O288" i="4"/>
  <c r="O345" i="4"/>
  <c r="O116" i="4"/>
  <c r="O39" i="4"/>
  <c r="O112" i="4"/>
  <c r="O253" i="4"/>
  <c r="O44" i="4"/>
  <c r="O231" i="4"/>
  <c r="O76" i="4"/>
  <c r="O129" i="4"/>
  <c r="O338" i="4"/>
  <c r="O150" i="4"/>
  <c r="O58" i="4"/>
  <c r="O277" i="4"/>
  <c r="O91" i="4"/>
  <c r="O195" i="4"/>
  <c r="O280" i="4"/>
  <c r="O59" i="4"/>
  <c r="O43" i="4"/>
  <c r="O230" i="4"/>
  <c r="O306" i="4"/>
  <c r="O346" i="4"/>
  <c r="O269" i="4"/>
  <c r="O249" i="4"/>
  <c r="O157" i="4"/>
  <c r="O128" i="4"/>
  <c r="O127" i="4"/>
  <c r="O134" i="4"/>
  <c r="O318" i="4"/>
  <c r="O215" i="4"/>
  <c r="O62" i="4"/>
  <c r="O133" i="4"/>
  <c r="O223" i="4"/>
  <c r="O51" i="4"/>
  <c r="O208" i="4"/>
  <c r="O179" i="4"/>
  <c r="O273" i="4"/>
  <c r="O224" i="4"/>
  <c r="O207" i="4"/>
  <c r="P206" i="4" s="1"/>
  <c r="O286" i="4"/>
  <c r="O60" i="4"/>
  <c r="O297" i="4"/>
  <c r="O236" i="4"/>
  <c r="O159" i="4"/>
  <c r="O190" i="4"/>
  <c r="O187" i="4"/>
  <c r="O254" i="4"/>
  <c r="O210" i="4"/>
  <c r="O310" i="4"/>
  <c r="O333" i="4"/>
  <c r="O260" i="4"/>
  <c r="O99" i="4"/>
  <c r="O184" i="4"/>
  <c r="O197" i="4"/>
  <c r="O25" i="4"/>
  <c r="O295" i="4"/>
  <c r="P290" i="4" s="1"/>
  <c r="O302" i="4"/>
  <c r="O126" i="4"/>
  <c r="O191" i="4"/>
  <c r="O149" i="4"/>
  <c r="O69" i="4"/>
  <c r="E18" i="3"/>
  <c r="E17" i="3"/>
  <c r="G17" i="3" s="1"/>
  <c r="D18" i="3"/>
  <c r="C19" i="3" s="1"/>
  <c r="Q170" i="4" l="1"/>
  <c r="Q180" i="4"/>
  <c r="Q173" i="4"/>
  <c r="Q178" i="4"/>
  <c r="Q172" i="4"/>
  <c r="Q181" i="4"/>
  <c r="Q176" i="4"/>
  <c r="Q174" i="4"/>
  <c r="Q179" i="4"/>
  <c r="Q175" i="4"/>
  <c r="Q177" i="4"/>
  <c r="Q171" i="4"/>
  <c r="Q290" i="4"/>
  <c r="Q293" i="4"/>
  <c r="Q300" i="4"/>
  <c r="Q298" i="4"/>
  <c r="Q294" i="4"/>
  <c r="Q295" i="4"/>
  <c r="Q296" i="4"/>
  <c r="Q301" i="4"/>
  <c r="Q292" i="4"/>
  <c r="Q291" i="4"/>
  <c r="Q299" i="4"/>
  <c r="Q297" i="4"/>
  <c r="Q206" i="4"/>
  <c r="Q212" i="4"/>
  <c r="Q216" i="4"/>
  <c r="Q207" i="4"/>
  <c r="Q214" i="4"/>
  <c r="Q210" i="4"/>
  <c r="Q208" i="4"/>
  <c r="Q215" i="4"/>
  <c r="Q213" i="4"/>
  <c r="Q217" i="4"/>
  <c r="Q211" i="4"/>
  <c r="Q209" i="4"/>
  <c r="P254" i="4"/>
  <c r="P26" i="4"/>
  <c r="P134" i="4"/>
  <c r="P230" i="4"/>
  <c r="P326" i="4"/>
  <c r="P314" i="4"/>
  <c r="P38" i="4"/>
  <c r="P302" i="4"/>
  <c r="P74" i="4"/>
  <c r="P122" i="4"/>
  <c r="P266" i="4"/>
  <c r="P182" i="4"/>
  <c r="P146" i="4"/>
  <c r="P14" i="4"/>
  <c r="P62" i="4"/>
  <c r="P338" i="4"/>
  <c r="P50" i="4"/>
  <c r="P98" i="4"/>
  <c r="P158" i="4"/>
  <c r="P218" i="4"/>
  <c r="P86" i="4"/>
  <c r="P110" i="4"/>
  <c r="P278" i="4"/>
  <c r="P242" i="4"/>
  <c r="P194" i="4"/>
  <c r="E19" i="3"/>
  <c r="G18" i="3"/>
  <c r="D19" i="3"/>
  <c r="C20" i="3" s="1"/>
  <c r="Q252" i="4" l="1"/>
  <c r="Q246" i="4"/>
  <c r="Q250" i="4"/>
  <c r="Q247" i="4"/>
  <c r="Q248" i="4"/>
  <c r="Q249" i="4"/>
  <c r="Q243" i="4"/>
  <c r="Q245" i="4"/>
  <c r="Q253" i="4"/>
  <c r="Q251" i="4"/>
  <c r="Q242" i="4"/>
  <c r="Q244" i="4"/>
  <c r="Q228" i="4"/>
  <c r="Q226" i="4"/>
  <c r="Q221" i="4"/>
  <c r="Q220" i="4"/>
  <c r="Q218" i="4"/>
  <c r="Q223" i="4"/>
  <c r="Q224" i="4"/>
  <c r="Q219" i="4"/>
  <c r="Q222" i="4"/>
  <c r="Q227" i="4"/>
  <c r="Q229" i="4"/>
  <c r="Q225" i="4"/>
  <c r="Q281" i="4"/>
  <c r="Q278" i="4"/>
  <c r="Q284" i="4"/>
  <c r="Q289" i="4"/>
  <c r="Q286" i="4"/>
  <c r="Q285" i="4"/>
  <c r="Q279" i="4"/>
  <c r="Q288" i="4"/>
  <c r="Q280" i="4"/>
  <c r="Q282" i="4"/>
  <c r="Q287" i="4"/>
  <c r="Q283" i="4"/>
  <c r="Q163" i="4"/>
  <c r="Q161" i="4"/>
  <c r="Q169" i="4"/>
  <c r="Q160" i="4"/>
  <c r="Q167" i="4"/>
  <c r="Q158" i="4"/>
  <c r="Q166" i="4"/>
  <c r="Q164" i="4"/>
  <c r="Q165" i="4"/>
  <c r="Q162" i="4"/>
  <c r="Q159" i="4"/>
  <c r="Q168" i="4"/>
  <c r="Q72" i="4"/>
  <c r="Q70" i="4"/>
  <c r="Q69" i="4"/>
  <c r="Q68" i="4"/>
  <c r="Q71" i="4"/>
  <c r="Q67" i="4"/>
  <c r="Q64" i="4"/>
  <c r="Q66" i="4"/>
  <c r="Q65" i="4"/>
  <c r="Q73" i="4"/>
  <c r="Q62" i="4"/>
  <c r="Q63" i="4"/>
  <c r="Q276" i="4"/>
  <c r="Q270" i="4"/>
  <c r="Q273" i="4"/>
  <c r="Q268" i="4"/>
  <c r="Q275" i="4"/>
  <c r="Q277" i="4"/>
  <c r="Q272" i="4"/>
  <c r="Q274" i="4"/>
  <c r="Q266" i="4"/>
  <c r="Q269" i="4"/>
  <c r="Q271" i="4"/>
  <c r="Q267" i="4"/>
  <c r="Q40" i="4"/>
  <c r="Q41" i="4"/>
  <c r="Q48" i="4"/>
  <c r="Q42" i="4"/>
  <c r="Q47" i="4"/>
  <c r="Q43" i="4"/>
  <c r="Q45" i="4"/>
  <c r="Q39" i="4"/>
  <c r="Q44" i="4"/>
  <c r="Q49" i="4"/>
  <c r="Q38" i="4"/>
  <c r="Q46" i="4"/>
  <c r="Q136" i="4"/>
  <c r="Q140" i="4"/>
  <c r="Q144" i="4"/>
  <c r="Q145" i="4"/>
  <c r="Q141" i="4"/>
  <c r="Q137" i="4"/>
  <c r="Q142" i="4"/>
  <c r="Q139" i="4"/>
  <c r="Q143" i="4"/>
  <c r="Q138" i="4"/>
  <c r="Q135" i="4"/>
  <c r="Q134" i="4"/>
  <c r="Q233" i="4"/>
  <c r="Q240" i="4"/>
  <c r="Q237" i="4"/>
  <c r="Q234" i="4"/>
  <c r="Q239" i="4"/>
  <c r="Q231" i="4"/>
  <c r="Q241" i="4"/>
  <c r="Q236" i="4"/>
  <c r="Q238" i="4"/>
  <c r="Q232" i="4"/>
  <c r="Q235" i="4"/>
  <c r="Q230" i="4"/>
  <c r="Q114" i="4"/>
  <c r="Q110" i="4"/>
  <c r="Q112" i="4"/>
  <c r="Q115" i="4"/>
  <c r="Q116" i="4"/>
  <c r="Q117" i="4"/>
  <c r="Q113" i="4"/>
  <c r="Q120" i="4"/>
  <c r="Q121" i="4"/>
  <c r="Q119" i="4"/>
  <c r="Q111" i="4"/>
  <c r="Q118" i="4"/>
  <c r="Q108" i="4"/>
  <c r="Q101" i="4"/>
  <c r="Q103" i="4"/>
  <c r="Q98" i="4"/>
  <c r="Q102" i="4"/>
  <c r="Q106" i="4"/>
  <c r="Q107" i="4"/>
  <c r="Q109" i="4"/>
  <c r="Q100" i="4"/>
  <c r="Q104" i="4"/>
  <c r="Q99" i="4"/>
  <c r="Q105" i="4"/>
  <c r="Q24" i="4"/>
  <c r="Q17" i="4"/>
  <c r="Q15" i="4"/>
  <c r="Q18" i="4"/>
  <c r="Q19" i="4"/>
  <c r="Q21" i="4"/>
  <c r="Q22" i="4"/>
  <c r="Q25" i="4"/>
  <c r="Q14" i="4"/>
  <c r="Q20" i="4"/>
  <c r="Q23" i="4"/>
  <c r="Q16" i="4"/>
  <c r="Q131" i="4"/>
  <c r="Q125" i="4"/>
  <c r="Q124" i="4"/>
  <c r="Q132" i="4"/>
  <c r="Q123" i="4"/>
  <c r="Q133" i="4"/>
  <c r="Q129" i="4"/>
  <c r="Q122" i="4"/>
  <c r="Q127" i="4"/>
  <c r="Q130" i="4"/>
  <c r="Q126" i="4"/>
  <c r="Q128" i="4"/>
  <c r="Q317" i="4"/>
  <c r="Q316" i="4"/>
  <c r="Q324" i="4"/>
  <c r="Q319" i="4"/>
  <c r="Q318" i="4"/>
  <c r="Q321" i="4"/>
  <c r="Q325" i="4"/>
  <c r="Q323" i="4"/>
  <c r="Q314" i="4"/>
  <c r="Q315" i="4"/>
  <c r="Q320" i="4"/>
  <c r="Q322" i="4"/>
  <c r="Q35" i="4"/>
  <c r="Q29" i="4"/>
  <c r="Q37" i="4"/>
  <c r="Q30" i="4"/>
  <c r="Q32" i="4"/>
  <c r="Q27" i="4"/>
  <c r="Q28" i="4"/>
  <c r="Q33" i="4"/>
  <c r="Q36" i="4"/>
  <c r="Q26" i="4"/>
  <c r="Q34" i="4"/>
  <c r="Q31" i="4"/>
  <c r="Q342" i="4"/>
  <c r="Q343" i="4"/>
  <c r="Q340" i="4"/>
  <c r="Q348" i="4"/>
  <c r="Q338" i="4"/>
  <c r="Q341" i="4"/>
  <c r="Q344" i="4"/>
  <c r="Q346" i="4"/>
  <c r="Q345" i="4"/>
  <c r="Q339" i="4"/>
  <c r="Q347" i="4"/>
  <c r="Q192" i="4"/>
  <c r="Q185" i="4"/>
  <c r="Q193" i="4"/>
  <c r="Q184" i="4"/>
  <c r="Q187" i="4"/>
  <c r="Q186" i="4"/>
  <c r="Q191" i="4"/>
  <c r="Q190" i="4"/>
  <c r="Q188" i="4"/>
  <c r="Q182" i="4"/>
  <c r="Q189" i="4"/>
  <c r="Q183" i="4"/>
  <c r="Q199" i="4"/>
  <c r="Q201" i="4"/>
  <c r="Q195" i="4"/>
  <c r="Q205" i="4"/>
  <c r="Q202" i="4"/>
  <c r="Q204" i="4"/>
  <c r="Q197" i="4"/>
  <c r="Q196" i="4"/>
  <c r="Q203" i="4"/>
  <c r="Q198" i="4"/>
  <c r="Q200" i="4"/>
  <c r="Q194" i="4"/>
  <c r="Q89" i="4"/>
  <c r="Q96" i="4"/>
  <c r="Q94" i="4"/>
  <c r="Q88" i="4"/>
  <c r="Q86" i="4"/>
  <c r="Q93" i="4"/>
  <c r="Q97" i="4"/>
  <c r="Q92" i="4"/>
  <c r="Q90" i="4"/>
  <c r="Q95" i="4"/>
  <c r="Q87" i="4"/>
  <c r="Q91" i="4"/>
  <c r="Q53" i="4"/>
  <c r="Q58" i="4"/>
  <c r="Q57" i="4"/>
  <c r="Q50" i="4"/>
  <c r="Q60" i="4"/>
  <c r="Q52" i="4"/>
  <c r="Q61" i="4"/>
  <c r="Q54" i="4"/>
  <c r="Q59" i="4"/>
  <c r="Q55" i="4"/>
  <c r="Q51" i="4"/>
  <c r="Q56" i="4"/>
  <c r="Q156" i="4"/>
  <c r="Q147" i="4"/>
  <c r="Q152" i="4"/>
  <c r="Q146" i="4"/>
  <c r="Q155" i="4"/>
  <c r="Q153" i="4"/>
  <c r="Q157" i="4"/>
  <c r="Q151" i="4"/>
  <c r="Q150" i="4"/>
  <c r="Q149" i="4"/>
  <c r="Q148" i="4"/>
  <c r="Q154" i="4"/>
  <c r="Q77" i="4"/>
  <c r="Q84" i="4"/>
  <c r="Q78" i="4"/>
  <c r="Q82" i="4"/>
  <c r="Q83" i="4"/>
  <c r="Q85" i="4"/>
  <c r="Q79" i="4"/>
  <c r="Q74" i="4"/>
  <c r="Q76" i="4"/>
  <c r="Q80" i="4"/>
  <c r="Q75" i="4"/>
  <c r="Q81" i="4"/>
  <c r="Q327" i="4"/>
  <c r="Q329" i="4"/>
  <c r="Q336" i="4"/>
  <c r="Q335" i="4"/>
  <c r="Q331" i="4"/>
  <c r="Q337" i="4"/>
  <c r="Q330" i="4"/>
  <c r="Q334" i="4"/>
  <c r="Q332" i="4"/>
  <c r="Q326" i="4"/>
  <c r="Q333" i="4"/>
  <c r="Q328" i="4"/>
  <c r="Q264" i="4"/>
  <c r="Q257" i="4"/>
  <c r="Q259" i="4"/>
  <c r="Q260" i="4"/>
  <c r="Q256" i="4"/>
  <c r="Q261" i="4"/>
  <c r="Q263" i="4"/>
  <c r="Q265" i="4"/>
  <c r="Q255" i="4"/>
  <c r="Q262" i="4"/>
  <c r="Q258" i="4"/>
  <c r="Q254" i="4"/>
  <c r="Q305" i="4"/>
  <c r="Q312" i="4"/>
  <c r="Q306" i="4"/>
  <c r="Q302" i="4"/>
  <c r="Q313" i="4"/>
  <c r="Q310" i="4"/>
  <c r="Q307" i="4"/>
  <c r="Q308" i="4"/>
  <c r="Q309" i="4"/>
  <c r="Q304" i="4"/>
  <c r="Q303" i="4"/>
  <c r="Q311" i="4"/>
  <c r="E20" i="3"/>
  <c r="G19" i="3"/>
  <c r="D20" i="3"/>
  <c r="C21" i="3" s="1"/>
  <c r="S4" i="4" l="1"/>
  <c r="S11" i="4"/>
  <c r="S9" i="4"/>
  <c r="S3" i="4"/>
  <c r="S7" i="4"/>
  <c r="S8" i="4"/>
  <c r="S5" i="4"/>
  <c r="S13" i="4"/>
  <c r="S2" i="4"/>
  <c r="S12" i="4"/>
  <c r="S6" i="4"/>
  <c r="S10" i="4"/>
  <c r="E21" i="3"/>
  <c r="G20" i="3"/>
  <c r="D21" i="3"/>
  <c r="C22" i="3" s="1"/>
  <c r="T296" i="4" l="1"/>
  <c r="T176" i="4"/>
  <c r="T212" i="4"/>
  <c r="T272" i="4"/>
  <c r="T116" i="4"/>
  <c r="T308" i="4"/>
  <c r="T224" i="4"/>
  <c r="T104" i="4"/>
  <c r="T344" i="4"/>
  <c r="T188" i="4"/>
  <c r="T56" i="4"/>
  <c r="T152" i="4"/>
  <c r="T320" i="4"/>
  <c r="T248" i="4"/>
  <c r="T44" i="4"/>
  <c r="T140" i="4"/>
  <c r="T200" i="4"/>
  <c r="T80" i="4"/>
  <c r="T164" i="4"/>
  <c r="T20" i="4"/>
  <c r="T128" i="4"/>
  <c r="T32" i="4"/>
  <c r="T92" i="4"/>
  <c r="T332" i="4"/>
  <c r="T284" i="4"/>
  <c r="T68" i="4"/>
  <c r="T236" i="4"/>
  <c r="T260" i="4"/>
  <c r="T211" i="4"/>
  <c r="T295" i="4"/>
  <c r="T175" i="4"/>
  <c r="T223" i="4"/>
  <c r="T43" i="4"/>
  <c r="T19" i="4"/>
  <c r="T331" i="4"/>
  <c r="T307" i="4"/>
  <c r="T31" i="4"/>
  <c r="T127" i="4"/>
  <c r="T67" i="4"/>
  <c r="T319" i="4"/>
  <c r="T343" i="4"/>
  <c r="T55" i="4"/>
  <c r="T139" i="4"/>
  <c r="T199" i="4"/>
  <c r="T163" i="4"/>
  <c r="T235" i="4"/>
  <c r="T187" i="4"/>
  <c r="T91" i="4"/>
  <c r="T259" i="4"/>
  <c r="T247" i="4"/>
  <c r="T283" i="4"/>
  <c r="T271" i="4"/>
  <c r="T103" i="4"/>
  <c r="T115" i="4"/>
  <c r="T151" i="4"/>
  <c r="T79" i="4"/>
  <c r="T214" i="4"/>
  <c r="T178" i="4"/>
  <c r="T298" i="4"/>
  <c r="T70" i="4"/>
  <c r="T142" i="4"/>
  <c r="T94" i="4"/>
  <c r="T166" i="4"/>
  <c r="T322" i="4"/>
  <c r="T334" i="4"/>
  <c r="T286" i="4"/>
  <c r="T118" i="4"/>
  <c r="T82" i="4"/>
  <c r="T310" i="4"/>
  <c r="T58" i="4"/>
  <c r="T226" i="4"/>
  <c r="T346" i="4"/>
  <c r="T22" i="4"/>
  <c r="T238" i="4"/>
  <c r="T106" i="4"/>
  <c r="T130" i="4"/>
  <c r="T190" i="4"/>
  <c r="T202" i="4"/>
  <c r="T34" i="4"/>
  <c r="T46" i="4"/>
  <c r="T274" i="4"/>
  <c r="T154" i="4"/>
  <c r="T262" i="4"/>
  <c r="T250" i="4"/>
  <c r="T207" i="4"/>
  <c r="T171" i="4"/>
  <c r="T291" i="4"/>
  <c r="T27" i="4"/>
  <c r="T183" i="4"/>
  <c r="T147" i="4"/>
  <c r="T327" i="4"/>
  <c r="T279" i="4"/>
  <c r="T63" i="4"/>
  <c r="T339" i="4"/>
  <c r="T15" i="4"/>
  <c r="T315" i="4"/>
  <c r="T75" i="4"/>
  <c r="T219" i="4"/>
  <c r="T195" i="4"/>
  <c r="T87" i="4"/>
  <c r="T255" i="4"/>
  <c r="T303" i="4"/>
  <c r="T111" i="4"/>
  <c r="T99" i="4"/>
  <c r="T231" i="4"/>
  <c r="T267" i="4"/>
  <c r="T135" i="4"/>
  <c r="T51" i="4"/>
  <c r="T159" i="4"/>
  <c r="T243" i="4"/>
  <c r="T39" i="4"/>
  <c r="T123" i="4"/>
  <c r="T293" i="4"/>
  <c r="T209" i="4"/>
  <c r="T173" i="4"/>
  <c r="T245" i="4"/>
  <c r="T221" i="4"/>
  <c r="T281" i="4"/>
  <c r="T233" i="4"/>
  <c r="T185" i="4"/>
  <c r="T257" i="4"/>
  <c r="T161" i="4"/>
  <c r="T41" i="4"/>
  <c r="T17" i="4"/>
  <c r="T317" i="4"/>
  <c r="T29" i="4"/>
  <c r="T53" i="4"/>
  <c r="T113" i="4"/>
  <c r="T125" i="4"/>
  <c r="T149" i="4"/>
  <c r="T137" i="4"/>
  <c r="T341" i="4"/>
  <c r="T101" i="4"/>
  <c r="T197" i="4"/>
  <c r="T65" i="4"/>
  <c r="T89" i="4"/>
  <c r="T305" i="4"/>
  <c r="T77" i="4"/>
  <c r="T329" i="4"/>
  <c r="T269" i="4"/>
  <c r="T174" i="4"/>
  <c r="T294" i="4"/>
  <c r="T210" i="4"/>
  <c r="T162" i="4"/>
  <c r="T114" i="4"/>
  <c r="T126" i="4"/>
  <c r="T342" i="4"/>
  <c r="T198" i="4"/>
  <c r="T150" i="4"/>
  <c r="T138" i="4"/>
  <c r="T258" i="4"/>
  <c r="T30" i="4"/>
  <c r="T186" i="4"/>
  <c r="T246" i="4"/>
  <c r="T42" i="4"/>
  <c r="T330" i="4"/>
  <c r="T234" i="4"/>
  <c r="T18" i="4"/>
  <c r="T318" i="4"/>
  <c r="T90" i="4"/>
  <c r="T222" i="4"/>
  <c r="T66" i="4"/>
  <c r="T270" i="4"/>
  <c r="T54" i="4"/>
  <c r="T306" i="4"/>
  <c r="T282" i="4"/>
  <c r="T102" i="4"/>
  <c r="T78" i="4"/>
  <c r="T177" i="4"/>
  <c r="T213" i="4"/>
  <c r="T297" i="4"/>
  <c r="T249" i="4"/>
  <c r="T201" i="4"/>
  <c r="T57" i="4"/>
  <c r="T153" i="4"/>
  <c r="T309" i="4"/>
  <c r="T45" i="4"/>
  <c r="T321" i="4"/>
  <c r="T81" i="4"/>
  <c r="T333" i="4"/>
  <c r="T69" i="4"/>
  <c r="T285" i="4"/>
  <c r="T237" i="4"/>
  <c r="T189" i="4"/>
  <c r="T165" i="4"/>
  <c r="T129" i="4"/>
  <c r="T141" i="4"/>
  <c r="T273" i="4"/>
  <c r="T225" i="4"/>
  <c r="T117" i="4"/>
  <c r="T105" i="4"/>
  <c r="T33" i="4"/>
  <c r="T21" i="4"/>
  <c r="T345" i="4"/>
  <c r="T93" i="4"/>
  <c r="T261" i="4"/>
  <c r="T217" i="4"/>
  <c r="T301" i="4"/>
  <c r="T181" i="4"/>
  <c r="T289" i="4"/>
  <c r="T49" i="4"/>
  <c r="T205" i="4"/>
  <c r="T85" i="4"/>
  <c r="T253" i="4"/>
  <c r="T229" i="4"/>
  <c r="T241" i="4"/>
  <c r="T313" i="4"/>
  <c r="T97" i="4"/>
  <c r="T109" i="4"/>
  <c r="T133" i="4"/>
  <c r="T169" i="4"/>
  <c r="T325" i="4"/>
  <c r="T61" i="4"/>
  <c r="T337" i="4"/>
  <c r="T277" i="4"/>
  <c r="T25" i="4"/>
  <c r="T193" i="4"/>
  <c r="T157" i="4"/>
  <c r="T265" i="4"/>
  <c r="T145" i="4"/>
  <c r="T121" i="4"/>
  <c r="T73" i="4"/>
  <c r="T37" i="4"/>
  <c r="T180" i="4"/>
  <c r="T300" i="4"/>
  <c r="T216" i="4"/>
  <c r="T252" i="4"/>
  <c r="T108" i="4"/>
  <c r="T24" i="4"/>
  <c r="T348" i="4"/>
  <c r="T84" i="4"/>
  <c r="T312" i="4"/>
  <c r="T228" i="4"/>
  <c r="T72" i="4"/>
  <c r="T276" i="4"/>
  <c r="T240" i="4"/>
  <c r="T60" i="4"/>
  <c r="T336" i="4"/>
  <c r="T264" i="4"/>
  <c r="T48" i="4"/>
  <c r="T324" i="4"/>
  <c r="T288" i="4"/>
  <c r="T144" i="4"/>
  <c r="T120" i="4"/>
  <c r="T132" i="4"/>
  <c r="T168" i="4"/>
  <c r="T36" i="4"/>
  <c r="T204" i="4"/>
  <c r="T192" i="4"/>
  <c r="T156" i="4"/>
  <c r="T96" i="4"/>
  <c r="T299" i="4"/>
  <c r="T215" i="4"/>
  <c r="T179" i="4"/>
  <c r="T23" i="4"/>
  <c r="T35" i="4"/>
  <c r="T191" i="4"/>
  <c r="T47" i="4"/>
  <c r="T119" i="4"/>
  <c r="T155" i="4"/>
  <c r="T227" i="4"/>
  <c r="T287" i="4"/>
  <c r="T275" i="4"/>
  <c r="T251" i="4"/>
  <c r="T347" i="4"/>
  <c r="T263" i="4"/>
  <c r="T167" i="4"/>
  <c r="T143" i="4"/>
  <c r="T95" i="4"/>
  <c r="T59" i="4"/>
  <c r="T107" i="4"/>
  <c r="T311" i="4"/>
  <c r="T71" i="4"/>
  <c r="T323" i="4"/>
  <c r="T203" i="4"/>
  <c r="T335" i="4"/>
  <c r="T131" i="4"/>
  <c r="T83" i="4"/>
  <c r="T239" i="4"/>
  <c r="T206" i="4"/>
  <c r="U206" i="4" s="1"/>
  <c r="T170" i="4"/>
  <c r="T290" i="4"/>
  <c r="T158" i="4"/>
  <c r="T122" i="4"/>
  <c r="T254" i="4"/>
  <c r="T50" i="4"/>
  <c r="T26" i="4"/>
  <c r="T146" i="4"/>
  <c r="U146" i="4" s="1"/>
  <c r="T38" i="4"/>
  <c r="T134" i="4"/>
  <c r="T110" i="4"/>
  <c r="T14" i="4"/>
  <c r="T338" i="4"/>
  <c r="T182" i="4"/>
  <c r="T326" i="4"/>
  <c r="T218" i="4"/>
  <c r="U218" i="4" s="1"/>
  <c r="T278" i="4"/>
  <c r="T86" i="4"/>
  <c r="T74" i="4"/>
  <c r="T62" i="4"/>
  <c r="T242" i="4"/>
  <c r="T266" i="4"/>
  <c r="T230" i="4"/>
  <c r="U230" i="4" s="1"/>
  <c r="T98" i="4"/>
  <c r="U98" i="4" s="1"/>
  <c r="T314" i="4"/>
  <c r="T194" i="4"/>
  <c r="T302" i="4"/>
  <c r="T208" i="4"/>
  <c r="T292" i="4"/>
  <c r="T172" i="4"/>
  <c r="T136" i="4"/>
  <c r="T328" i="4"/>
  <c r="T100" i="4"/>
  <c r="T16" i="4"/>
  <c r="T28" i="4"/>
  <c r="T184" i="4"/>
  <c r="T316" i="4"/>
  <c r="T88" i="4"/>
  <c r="T148" i="4"/>
  <c r="T256" i="4"/>
  <c r="T304" i="4"/>
  <c r="T244" i="4"/>
  <c r="T268" i="4"/>
  <c r="T124" i="4"/>
  <c r="T196" i="4"/>
  <c r="T76" i="4"/>
  <c r="T40" i="4"/>
  <c r="T220" i="4"/>
  <c r="T280" i="4"/>
  <c r="T160" i="4"/>
  <c r="T64" i="4"/>
  <c r="T112" i="4"/>
  <c r="T340" i="4"/>
  <c r="T52" i="4"/>
  <c r="T232" i="4"/>
  <c r="G21" i="3"/>
  <c r="E22" i="3"/>
  <c r="D22" i="3"/>
  <c r="C23" i="3" s="1"/>
  <c r="U266" i="4" l="1"/>
  <c r="U182" i="4"/>
  <c r="U50" i="4"/>
  <c r="U242" i="4"/>
  <c r="U338" i="4"/>
  <c r="U254" i="4"/>
  <c r="U62" i="4"/>
  <c r="U14" i="4"/>
  <c r="U122" i="4"/>
  <c r="U26" i="4"/>
  <c r="U302" i="4"/>
  <c r="U74" i="4"/>
  <c r="U110" i="4"/>
  <c r="U158" i="4"/>
  <c r="U194" i="4"/>
  <c r="U86" i="4"/>
  <c r="U134" i="4"/>
  <c r="U290" i="4"/>
  <c r="U326" i="4"/>
  <c r="U314" i="4"/>
  <c r="U278" i="4"/>
  <c r="U38" i="4"/>
  <c r="U170" i="4"/>
  <c r="E23" i="3"/>
  <c r="G22" i="3"/>
  <c r="D23" i="3"/>
  <c r="C24" i="3" s="1"/>
  <c r="G23" i="3" l="1"/>
  <c r="E24" i="3"/>
  <c r="D24" i="3"/>
  <c r="C25" i="3" s="1"/>
  <c r="E25" i="3" l="1"/>
  <c r="G24" i="3"/>
  <c r="D25" i="3"/>
  <c r="C26" i="3" s="1"/>
  <c r="E26" i="3" l="1"/>
  <c r="G25" i="3"/>
  <c r="D26" i="3"/>
  <c r="C27" i="3" s="1"/>
  <c r="E27" i="3" l="1"/>
  <c r="G26" i="3"/>
  <c r="D27" i="3"/>
  <c r="C28" i="3" s="1"/>
  <c r="E28" i="3" l="1"/>
  <c r="G27" i="3"/>
  <c r="D28" i="3"/>
  <c r="C29" i="3" s="1"/>
  <c r="G28" i="3" l="1"/>
  <c r="E29" i="3"/>
  <c r="D29" i="3"/>
  <c r="C30" i="3" s="1"/>
  <c r="E30" i="3" l="1"/>
  <c r="G29" i="3"/>
  <c r="D30" i="3"/>
  <c r="C31" i="3" s="1"/>
  <c r="G30" i="3" l="1"/>
  <c r="E31" i="3"/>
  <c r="D31" i="3"/>
  <c r="C32" i="3" s="1"/>
  <c r="G31" i="3" l="1"/>
  <c r="E32" i="3"/>
  <c r="D32" i="3"/>
  <c r="C33" i="3" s="1"/>
  <c r="G32" i="3" l="1"/>
  <c r="E33" i="3"/>
  <c r="D33" i="3"/>
  <c r="C34" i="3" s="1"/>
  <c r="E34" i="3" l="1"/>
  <c r="G33" i="3"/>
  <c r="D34" i="3"/>
  <c r="C35" i="3" s="1"/>
  <c r="E35" i="3" l="1"/>
  <c r="G34" i="3"/>
  <c r="D35" i="3"/>
  <c r="C36" i="3" s="1"/>
  <c r="E36" i="3" l="1"/>
  <c r="G35" i="3"/>
  <c r="D36" i="3"/>
  <c r="C37" i="3" s="1"/>
  <c r="E37" i="3" l="1"/>
  <c r="G36" i="3"/>
  <c r="D37" i="3"/>
  <c r="C38" i="3" s="1"/>
  <c r="E38" i="3" l="1"/>
  <c r="G37" i="3"/>
  <c r="D38" i="3"/>
  <c r="C39" i="3" s="1"/>
  <c r="E39" i="3" l="1"/>
  <c r="G38" i="3"/>
  <c r="D39" i="3"/>
  <c r="C40" i="3" s="1"/>
  <c r="E40" i="3" l="1"/>
  <c r="G39" i="3"/>
  <c r="D40" i="3"/>
  <c r="C41" i="3" s="1"/>
  <c r="E41" i="3" l="1"/>
  <c r="G40" i="3"/>
  <c r="D41" i="3"/>
  <c r="C42" i="3" s="1"/>
  <c r="E42" i="3" l="1"/>
  <c r="G41" i="3"/>
  <c r="D42" i="3"/>
  <c r="C43" i="3" s="1"/>
  <c r="E43" i="3" l="1"/>
  <c r="G42" i="3"/>
  <c r="D43" i="3"/>
  <c r="C44" i="3" s="1"/>
  <c r="E44" i="3" l="1"/>
  <c r="G43" i="3"/>
  <c r="D44" i="3"/>
  <c r="C45" i="3" s="1"/>
  <c r="E45" i="3" l="1"/>
  <c r="G44" i="3"/>
  <c r="D45" i="3"/>
  <c r="C46" i="3" s="1"/>
  <c r="E46" i="3" l="1"/>
  <c r="G45" i="3"/>
  <c r="D46" i="3"/>
  <c r="C47" i="3" s="1"/>
  <c r="E47" i="3" l="1"/>
  <c r="G46" i="3"/>
  <c r="D47" i="3"/>
  <c r="C48" i="3" s="1"/>
  <c r="E48" i="3" l="1"/>
  <c r="G47" i="3"/>
  <c r="D48" i="3"/>
  <c r="C49" i="3" s="1"/>
  <c r="E49" i="3" l="1"/>
  <c r="G48" i="3"/>
  <c r="D49" i="3"/>
  <c r="C50" i="3" s="1"/>
  <c r="E50" i="3" l="1"/>
  <c r="G49" i="3"/>
  <c r="D50" i="3"/>
  <c r="C51" i="3" s="1"/>
  <c r="E51" i="3" l="1"/>
  <c r="G50" i="3"/>
  <c r="D51" i="3"/>
  <c r="C52" i="3" s="1"/>
  <c r="E52" i="3" l="1"/>
  <c r="G51" i="3"/>
  <c r="D52" i="3"/>
  <c r="C53" i="3" s="1"/>
  <c r="E53" i="3" l="1"/>
  <c r="G52" i="3"/>
  <c r="D53" i="3"/>
  <c r="C54" i="3" s="1"/>
  <c r="E54" i="3" l="1"/>
  <c r="G53" i="3"/>
  <c r="D54" i="3"/>
  <c r="C55" i="3" s="1"/>
  <c r="E55" i="3" l="1"/>
  <c r="G54" i="3"/>
  <c r="D55" i="3"/>
  <c r="C56" i="3" s="1"/>
  <c r="E56" i="3" l="1"/>
  <c r="G55" i="3"/>
  <c r="D56" i="3"/>
  <c r="C57" i="3" s="1"/>
  <c r="G56" i="3" l="1"/>
  <c r="E57" i="3"/>
  <c r="D57" i="3"/>
  <c r="C58" i="3" s="1"/>
  <c r="E58" i="3" l="1"/>
  <c r="G57" i="3"/>
  <c r="D58" i="3"/>
  <c r="C59" i="3" s="1"/>
  <c r="E59" i="3" l="1"/>
  <c r="G58" i="3"/>
  <c r="D59" i="3"/>
  <c r="C60" i="3" s="1"/>
  <c r="E60" i="3" l="1"/>
  <c r="G59" i="3"/>
  <c r="D60" i="3"/>
  <c r="C61" i="3" s="1"/>
  <c r="E61" i="3" l="1"/>
  <c r="G60" i="3"/>
  <c r="D61" i="3"/>
  <c r="C62" i="3" s="1"/>
  <c r="E62" i="3" l="1"/>
  <c r="G61" i="3"/>
  <c r="D62" i="3"/>
  <c r="C63" i="3" s="1"/>
  <c r="E63" i="3" l="1"/>
  <c r="G62" i="3"/>
  <c r="D63" i="3"/>
  <c r="C64" i="3" s="1"/>
  <c r="G63" i="3" l="1"/>
  <c r="E64" i="3"/>
  <c r="D64" i="3"/>
  <c r="C65" i="3" s="1"/>
  <c r="E65" i="3" l="1"/>
  <c r="G64" i="3"/>
  <c r="D65" i="3"/>
  <c r="C66" i="3" s="1"/>
  <c r="E66" i="3" l="1"/>
  <c r="G65" i="3"/>
  <c r="D66" i="3"/>
  <c r="C67" i="3" s="1"/>
  <c r="G66" i="3" l="1"/>
  <c r="E67" i="3"/>
  <c r="D67" i="3"/>
  <c r="C68" i="3" s="1"/>
  <c r="G67" i="3" l="1"/>
  <c r="E68" i="3"/>
  <c r="D68" i="3"/>
  <c r="C69" i="3" s="1"/>
  <c r="G68" i="3" l="1"/>
  <c r="E69" i="3"/>
  <c r="D69" i="3"/>
  <c r="C70" i="3" s="1"/>
  <c r="G69" i="3" l="1"/>
  <c r="E70" i="3"/>
  <c r="D70" i="3"/>
  <c r="C71" i="3" s="1"/>
  <c r="E71" i="3" l="1"/>
  <c r="G70" i="3"/>
  <c r="D71" i="3"/>
  <c r="C72" i="3" s="1"/>
  <c r="E72" i="3" l="1"/>
  <c r="G71" i="3"/>
  <c r="D72" i="3"/>
  <c r="C73" i="3" s="1"/>
  <c r="E73" i="3" l="1"/>
  <c r="G72" i="3"/>
  <c r="D73" i="3"/>
  <c r="C74" i="3" s="1"/>
  <c r="E74" i="3" l="1"/>
  <c r="G73" i="3"/>
  <c r="D74" i="3"/>
  <c r="C75" i="3" s="1"/>
  <c r="E75" i="3" l="1"/>
  <c r="G74" i="3"/>
  <c r="D75" i="3"/>
  <c r="C76" i="3" s="1"/>
  <c r="E76" i="3" l="1"/>
  <c r="G75" i="3"/>
  <c r="D76" i="3"/>
  <c r="C77" i="3" s="1"/>
  <c r="E77" i="3" l="1"/>
  <c r="G76" i="3"/>
  <c r="D77" i="3"/>
  <c r="C78" i="3" s="1"/>
  <c r="E78" i="3" l="1"/>
  <c r="G77" i="3"/>
  <c r="D78" i="3"/>
  <c r="C79" i="3" s="1"/>
  <c r="E79" i="3" l="1"/>
  <c r="G78" i="3"/>
  <c r="D79" i="3"/>
  <c r="C80" i="3" s="1"/>
  <c r="G79" i="3" l="1"/>
  <c r="E80" i="3"/>
  <c r="D80" i="3"/>
  <c r="C81" i="3" s="1"/>
  <c r="G80" i="3" l="1"/>
  <c r="E81" i="3"/>
  <c r="D81" i="3"/>
  <c r="C82" i="3" s="1"/>
  <c r="G81" i="3" l="1"/>
  <c r="E82" i="3"/>
  <c r="D82" i="3"/>
  <c r="C83" i="3" s="1"/>
  <c r="G82" i="3" l="1"/>
  <c r="E83" i="3"/>
  <c r="D83" i="3"/>
  <c r="C84" i="3" s="1"/>
  <c r="G83" i="3" l="1"/>
  <c r="E84" i="3"/>
  <c r="D84" i="3"/>
  <c r="C85" i="3" s="1"/>
  <c r="G84" i="3" l="1"/>
  <c r="E85" i="3"/>
  <c r="D85" i="3"/>
  <c r="C86" i="3" s="1"/>
  <c r="G85" i="3" l="1"/>
  <c r="E86" i="3"/>
  <c r="D86" i="3"/>
  <c r="C87" i="3" s="1"/>
  <c r="G86" i="3" l="1"/>
  <c r="E87" i="3"/>
  <c r="D87" i="3"/>
  <c r="C88" i="3" s="1"/>
  <c r="G87" i="3" l="1"/>
  <c r="E88" i="3"/>
  <c r="D88" i="3"/>
  <c r="C89" i="3" s="1"/>
  <c r="E89" i="3" l="1"/>
  <c r="G88" i="3"/>
  <c r="D89" i="3"/>
  <c r="C90" i="3" s="1"/>
  <c r="E90" i="3" l="1"/>
  <c r="G89" i="3"/>
  <c r="D90" i="3"/>
  <c r="C91" i="3" s="1"/>
  <c r="E91" i="3" l="1"/>
  <c r="G90" i="3"/>
  <c r="D91" i="3"/>
  <c r="C92" i="3" s="1"/>
  <c r="E92" i="3" l="1"/>
  <c r="G91" i="3"/>
  <c r="D92" i="3"/>
  <c r="C93" i="3" s="1"/>
  <c r="E93" i="3" l="1"/>
  <c r="G92" i="3"/>
  <c r="D93" i="3"/>
  <c r="C94" i="3" s="1"/>
  <c r="E94" i="3" l="1"/>
  <c r="G93" i="3"/>
  <c r="D94" i="3"/>
  <c r="C95" i="3" s="1"/>
  <c r="E95" i="3" l="1"/>
  <c r="G94" i="3"/>
  <c r="D95" i="3"/>
  <c r="C96" i="3" s="1"/>
  <c r="E96" i="3" l="1"/>
  <c r="G95" i="3"/>
  <c r="D96" i="3"/>
  <c r="C97" i="3" s="1"/>
  <c r="E97" i="3" l="1"/>
  <c r="G96" i="3"/>
  <c r="D97" i="3"/>
  <c r="C98" i="3" s="1"/>
  <c r="E98" i="3" l="1"/>
  <c r="G97" i="3"/>
  <c r="D98" i="3"/>
  <c r="C99" i="3" s="1"/>
  <c r="G98" i="3" l="1"/>
  <c r="E99" i="3"/>
  <c r="D99" i="3"/>
  <c r="C100" i="3" s="1"/>
  <c r="G99" i="3" l="1"/>
  <c r="E100" i="3"/>
  <c r="D100" i="3"/>
  <c r="C101" i="3" s="1"/>
  <c r="E101" i="3" l="1"/>
  <c r="G100" i="3"/>
  <c r="D101" i="3"/>
  <c r="C102" i="3" s="1"/>
  <c r="E102" i="3" l="1"/>
  <c r="G101" i="3"/>
  <c r="D102" i="3"/>
  <c r="C103" i="3" s="1"/>
  <c r="E103" i="3" l="1"/>
  <c r="G102" i="3"/>
  <c r="D103" i="3"/>
  <c r="C104" i="3" s="1"/>
  <c r="G103" i="3" l="1"/>
  <c r="E104" i="3"/>
  <c r="D104" i="3"/>
  <c r="C105" i="3" s="1"/>
  <c r="G104" i="3" l="1"/>
  <c r="E105" i="3"/>
  <c r="D105" i="3"/>
  <c r="C106" i="3" s="1"/>
  <c r="G105" i="3" l="1"/>
  <c r="E106" i="3"/>
  <c r="D106" i="3"/>
  <c r="C107" i="3" s="1"/>
  <c r="G106" i="3" l="1"/>
  <c r="E107" i="3"/>
  <c r="D107" i="3"/>
  <c r="C108" i="3" s="1"/>
  <c r="E108" i="3" l="1"/>
  <c r="G107" i="3"/>
  <c r="D108" i="3"/>
  <c r="C109" i="3" s="1"/>
  <c r="E109" i="3" l="1"/>
  <c r="G108" i="3"/>
  <c r="D109" i="3"/>
  <c r="C110" i="3" s="1"/>
  <c r="E110" i="3" l="1"/>
  <c r="G109" i="3"/>
  <c r="D110" i="3"/>
  <c r="C111" i="3" s="1"/>
  <c r="E111" i="3" l="1"/>
  <c r="G110" i="3"/>
  <c r="D111" i="3"/>
  <c r="C112" i="3" s="1"/>
  <c r="E112" i="3" l="1"/>
  <c r="G111" i="3"/>
  <c r="D112" i="3"/>
  <c r="C113" i="3" s="1"/>
  <c r="E113" i="3" l="1"/>
  <c r="G112" i="3"/>
  <c r="D113" i="3"/>
  <c r="C114" i="3" s="1"/>
  <c r="E114" i="3" l="1"/>
  <c r="G113" i="3"/>
  <c r="D114" i="3"/>
  <c r="C115" i="3" s="1"/>
  <c r="E115" i="3" l="1"/>
  <c r="G114" i="3"/>
  <c r="D115" i="3"/>
  <c r="C116" i="3" s="1"/>
  <c r="E116" i="3" l="1"/>
  <c r="G115" i="3"/>
  <c r="D116" i="3"/>
  <c r="C117" i="3" s="1"/>
  <c r="E117" i="3" l="1"/>
  <c r="G116" i="3"/>
  <c r="D117" i="3"/>
  <c r="C118" i="3" s="1"/>
  <c r="E118" i="3" l="1"/>
  <c r="G117" i="3"/>
  <c r="D118" i="3"/>
  <c r="C119" i="3" s="1"/>
  <c r="E119" i="3" l="1"/>
  <c r="G118" i="3"/>
  <c r="D119" i="3"/>
  <c r="C120" i="3" s="1"/>
  <c r="E120" i="3" l="1"/>
  <c r="G119" i="3"/>
  <c r="D120" i="3"/>
  <c r="C121" i="3" s="1"/>
  <c r="E121" i="3" l="1"/>
  <c r="G120" i="3"/>
  <c r="D121" i="3"/>
  <c r="C122" i="3" s="1"/>
  <c r="E122" i="3" l="1"/>
  <c r="G121" i="3"/>
  <c r="D122" i="3"/>
  <c r="C123" i="3" s="1"/>
  <c r="E123" i="3" l="1"/>
  <c r="G122" i="3"/>
  <c r="D123" i="3"/>
  <c r="C124" i="3" s="1"/>
  <c r="G123" i="3" l="1"/>
  <c r="E124" i="3"/>
  <c r="D124" i="3"/>
  <c r="C125" i="3" s="1"/>
  <c r="E125" i="3" l="1"/>
  <c r="G124" i="3"/>
  <c r="D125" i="3"/>
  <c r="C126" i="3" s="1"/>
  <c r="E126" i="3" l="1"/>
  <c r="G125" i="3"/>
  <c r="D126" i="3"/>
  <c r="C127" i="3" s="1"/>
  <c r="E127" i="3" l="1"/>
  <c r="G126" i="3"/>
  <c r="D127" i="3"/>
  <c r="C128" i="3" s="1"/>
  <c r="E128" i="3" l="1"/>
  <c r="G127" i="3"/>
  <c r="D128" i="3"/>
  <c r="C129" i="3" s="1"/>
  <c r="E129" i="3" l="1"/>
  <c r="G128" i="3"/>
  <c r="D129" i="3"/>
  <c r="C130" i="3" s="1"/>
  <c r="E130" i="3" l="1"/>
  <c r="G129" i="3"/>
  <c r="D130" i="3"/>
  <c r="C131" i="3" s="1"/>
  <c r="E131" i="3" l="1"/>
  <c r="G130" i="3"/>
  <c r="D131" i="3"/>
  <c r="C132" i="3" s="1"/>
  <c r="E132" i="3" l="1"/>
  <c r="G131" i="3"/>
  <c r="D132" i="3"/>
  <c r="C133" i="3" s="1"/>
  <c r="E133" i="3" l="1"/>
  <c r="G132" i="3"/>
  <c r="D133" i="3"/>
  <c r="C134" i="3" s="1"/>
  <c r="E134" i="3" l="1"/>
  <c r="G133" i="3"/>
  <c r="D134" i="3"/>
  <c r="C135" i="3" s="1"/>
  <c r="E135" i="3" l="1"/>
  <c r="G134" i="3"/>
  <c r="D135" i="3"/>
  <c r="C136" i="3" s="1"/>
  <c r="G135" i="3" l="1"/>
  <c r="E136" i="3"/>
  <c r="D136" i="3"/>
  <c r="C137" i="3" s="1"/>
  <c r="G136" i="3" l="1"/>
  <c r="E137" i="3"/>
  <c r="D137" i="3"/>
  <c r="C138" i="3" s="1"/>
  <c r="E138" i="3" l="1"/>
  <c r="G137" i="3"/>
  <c r="D138" i="3"/>
  <c r="C139" i="3" s="1"/>
  <c r="E139" i="3" l="1"/>
  <c r="G138" i="3"/>
  <c r="D139" i="3"/>
  <c r="C140" i="3" s="1"/>
  <c r="E140" i="3" l="1"/>
  <c r="G139" i="3"/>
  <c r="D140" i="3"/>
  <c r="C141" i="3" s="1"/>
  <c r="E141" i="3" l="1"/>
  <c r="G140" i="3"/>
  <c r="D141" i="3"/>
  <c r="C142" i="3" s="1"/>
  <c r="E142" i="3" l="1"/>
  <c r="G141" i="3"/>
  <c r="D142" i="3"/>
  <c r="C143" i="3" s="1"/>
  <c r="E143" i="3" l="1"/>
  <c r="G142" i="3"/>
  <c r="D143" i="3"/>
  <c r="C144" i="3" s="1"/>
  <c r="E144" i="3" l="1"/>
  <c r="G143" i="3"/>
  <c r="D144" i="3"/>
  <c r="C145" i="3" s="1"/>
  <c r="E145" i="3" l="1"/>
  <c r="G144" i="3"/>
  <c r="D145" i="3"/>
  <c r="C146" i="3" s="1"/>
  <c r="E146" i="3" l="1"/>
  <c r="G145" i="3"/>
  <c r="D146" i="3"/>
  <c r="C147" i="3" s="1"/>
  <c r="E147" i="3" l="1"/>
  <c r="G146" i="3"/>
  <c r="D147" i="3"/>
  <c r="C148" i="3" s="1"/>
  <c r="E148" i="3" l="1"/>
  <c r="G147" i="3"/>
  <c r="D148" i="3"/>
  <c r="C149" i="3" s="1"/>
  <c r="E149" i="3" l="1"/>
  <c r="G148" i="3"/>
  <c r="D149" i="3"/>
  <c r="C150" i="3" s="1"/>
  <c r="E150" i="3" l="1"/>
  <c r="G149" i="3"/>
  <c r="D150" i="3"/>
  <c r="C151" i="3" s="1"/>
  <c r="E151" i="3" l="1"/>
  <c r="G150" i="3"/>
  <c r="D151" i="3"/>
  <c r="C152" i="3" s="1"/>
  <c r="G151" i="3" l="1"/>
  <c r="E152" i="3"/>
  <c r="D152" i="3"/>
  <c r="C153" i="3" s="1"/>
  <c r="E153" i="3" l="1"/>
  <c r="G152" i="3"/>
  <c r="D153" i="3"/>
  <c r="C154" i="3" s="1"/>
  <c r="E154" i="3" l="1"/>
  <c r="G153" i="3"/>
  <c r="D154" i="3"/>
  <c r="C155" i="3" s="1"/>
  <c r="E155" i="3" l="1"/>
  <c r="G154" i="3"/>
  <c r="D155" i="3"/>
  <c r="C156" i="3" s="1"/>
  <c r="E156" i="3" l="1"/>
  <c r="G155" i="3"/>
  <c r="D156" i="3"/>
  <c r="C157" i="3" s="1"/>
  <c r="E157" i="3" l="1"/>
  <c r="G156" i="3"/>
  <c r="D157" i="3"/>
  <c r="C158" i="3" s="1"/>
  <c r="E158" i="3" l="1"/>
  <c r="G157" i="3"/>
  <c r="D158" i="3"/>
  <c r="C159" i="3" s="1"/>
  <c r="E159" i="3" l="1"/>
  <c r="G158" i="3"/>
  <c r="D159" i="3"/>
  <c r="C160" i="3" s="1"/>
  <c r="E160" i="3" l="1"/>
  <c r="G159" i="3"/>
  <c r="D160" i="3"/>
  <c r="C161" i="3" s="1"/>
  <c r="E161" i="3" l="1"/>
  <c r="G160" i="3"/>
  <c r="D161" i="3"/>
  <c r="C162" i="3" s="1"/>
  <c r="E162" i="3" l="1"/>
  <c r="G161" i="3"/>
  <c r="D162" i="3"/>
  <c r="C163" i="3" s="1"/>
  <c r="E163" i="3" l="1"/>
  <c r="G162" i="3"/>
  <c r="D163" i="3"/>
  <c r="C164" i="3" s="1"/>
  <c r="E164" i="3" l="1"/>
  <c r="G163" i="3"/>
  <c r="D164" i="3"/>
  <c r="C165" i="3" s="1"/>
  <c r="G164" i="3" l="1"/>
  <c r="E165" i="3"/>
  <c r="D165" i="3"/>
  <c r="C166" i="3" s="1"/>
  <c r="E166" i="3" l="1"/>
  <c r="G165" i="3"/>
  <c r="D166" i="3"/>
  <c r="C167" i="3" s="1"/>
  <c r="G166" i="3" l="1"/>
  <c r="E167" i="3"/>
  <c r="D167" i="3"/>
  <c r="C168" i="3" s="1"/>
  <c r="E168" i="3" l="1"/>
  <c r="G167" i="3"/>
  <c r="D168" i="3"/>
  <c r="C169" i="3" s="1"/>
  <c r="E169" i="3" l="1"/>
  <c r="G168" i="3"/>
  <c r="D169" i="3"/>
  <c r="C170" i="3" s="1"/>
  <c r="E170" i="3" l="1"/>
  <c r="G169" i="3"/>
  <c r="D170" i="3"/>
  <c r="C171" i="3" s="1"/>
  <c r="E171" i="3" l="1"/>
  <c r="G170" i="3"/>
  <c r="D171" i="3"/>
  <c r="C172" i="3" s="1"/>
  <c r="G171" i="3" l="1"/>
  <c r="E172" i="3"/>
  <c r="D172" i="3"/>
  <c r="C173" i="3" s="1"/>
  <c r="E173" i="3" l="1"/>
  <c r="G172" i="3"/>
  <c r="D173" i="3"/>
  <c r="C174" i="3" s="1"/>
  <c r="E174" i="3" l="1"/>
  <c r="G173" i="3"/>
  <c r="D174" i="3"/>
  <c r="C175" i="3" s="1"/>
  <c r="E175" i="3" l="1"/>
  <c r="G174" i="3"/>
  <c r="D175" i="3"/>
  <c r="C176" i="3" s="1"/>
  <c r="G175" i="3" l="1"/>
  <c r="E176" i="3"/>
  <c r="D176" i="3"/>
  <c r="C177" i="3" s="1"/>
  <c r="E177" i="3" l="1"/>
  <c r="G176" i="3"/>
  <c r="D177" i="3"/>
  <c r="C178" i="3" s="1"/>
  <c r="E178" i="3" l="1"/>
  <c r="G177" i="3"/>
  <c r="D178" i="3"/>
  <c r="C179" i="3" s="1"/>
  <c r="E179" i="3" l="1"/>
  <c r="G178" i="3"/>
  <c r="D179" i="3"/>
  <c r="C180" i="3" s="1"/>
  <c r="E180" i="3" l="1"/>
  <c r="G179" i="3"/>
  <c r="D180" i="3"/>
  <c r="C181" i="3" s="1"/>
  <c r="E181" i="3" l="1"/>
  <c r="G180" i="3"/>
  <c r="D181" i="3"/>
  <c r="C182" i="3" s="1"/>
  <c r="E182" i="3" l="1"/>
  <c r="G181" i="3"/>
  <c r="D182" i="3"/>
  <c r="C183" i="3" s="1"/>
  <c r="E183" i="3" l="1"/>
  <c r="G182" i="3"/>
  <c r="D183" i="3"/>
  <c r="C184" i="3" s="1"/>
  <c r="G183" i="3" l="1"/>
  <c r="E184" i="3"/>
  <c r="D184" i="3"/>
  <c r="C185" i="3" s="1"/>
  <c r="E185" i="3" l="1"/>
  <c r="G184" i="3"/>
  <c r="D185" i="3"/>
  <c r="C186" i="3" s="1"/>
  <c r="E186" i="3" l="1"/>
  <c r="G185" i="3"/>
  <c r="D186" i="3"/>
  <c r="C187" i="3" s="1"/>
  <c r="E187" i="3" l="1"/>
  <c r="G186" i="3"/>
  <c r="D187" i="3"/>
  <c r="C188" i="3" s="1"/>
  <c r="E188" i="3" l="1"/>
  <c r="G187" i="3"/>
  <c r="D188" i="3"/>
  <c r="C189" i="3" s="1"/>
  <c r="E189" i="3" l="1"/>
  <c r="G188" i="3"/>
  <c r="D189" i="3"/>
  <c r="C190" i="3" s="1"/>
  <c r="G189" i="3" l="1"/>
  <c r="E190" i="3"/>
  <c r="D190" i="3"/>
  <c r="C191" i="3" s="1"/>
  <c r="E191" i="3" l="1"/>
  <c r="G190" i="3"/>
  <c r="D191" i="3"/>
  <c r="C192" i="3" s="1"/>
  <c r="E192" i="3" l="1"/>
  <c r="G191" i="3"/>
  <c r="D192" i="3"/>
  <c r="C193" i="3" s="1"/>
  <c r="E193" i="3" l="1"/>
  <c r="G192" i="3"/>
  <c r="D193" i="3"/>
  <c r="C194" i="3" s="1"/>
  <c r="G193" i="3" l="1"/>
  <c r="E194" i="3"/>
  <c r="D194" i="3"/>
  <c r="C195" i="3" s="1"/>
  <c r="E195" i="3" l="1"/>
  <c r="G194" i="3"/>
  <c r="D195" i="3"/>
  <c r="C196" i="3" s="1"/>
  <c r="E196" i="3" l="1"/>
  <c r="G195" i="3"/>
  <c r="D196" i="3"/>
  <c r="C197" i="3" s="1"/>
  <c r="G196" i="3" l="1"/>
  <c r="E197" i="3"/>
  <c r="D197" i="3"/>
  <c r="C198" i="3" s="1"/>
  <c r="E198" i="3" l="1"/>
  <c r="G197" i="3"/>
  <c r="D198" i="3"/>
  <c r="C199" i="3" s="1"/>
  <c r="E199" i="3" l="1"/>
  <c r="G198" i="3"/>
  <c r="D199" i="3"/>
  <c r="C200" i="3" s="1"/>
  <c r="E200" i="3" l="1"/>
  <c r="G199" i="3"/>
  <c r="D200" i="3"/>
  <c r="C201" i="3" s="1"/>
  <c r="E201" i="3" l="1"/>
  <c r="G200" i="3"/>
  <c r="D201" i="3"/>
  <c r="C202" i="3" s="1"/>
  <c r="E202" i="3" l="1"/>
  <c r="G201" i="3"/>
  <c r="D202" i="3"/>
  <c r="C203" i="3" s="1"/>
  <c r="E203" i="3" l="1"/>
  <c r="G202" i="3"/>
  <c r="D203" i="3"/>
  <c r="C204" i="3" s="1"/>
  <c r="E204" i="3" l="1"/>
  <c r="G203" i="3"/>
  <c r="D204" i="3"/>
  <c r="C205" i="3" s="1"/>
  <c r="E205" i="3" l="1"/>
  <c r="G204" i="3"/>
  <c r="D205" i="3"/>
  <c r="C206" i="3" s="1"/>
  <c r="E206" i="3" l="1"/>
  <c r="G205" i="3"/>
  <c r="D206" i="3"/>
  <c r="C207" i="3" s="1"/>
  <c r="E207" i="3" l="1"/>
  <c r="G206" i="3"/>
  <c r="D207" i="3"/>
  <c r="C208" i="3" s="1"/>
  <c r="E208" i="3" l="1"/>
  <c r="G207" i="3"/>
  <c r="D208" i="3"/>
  <c r="C209" i="3" s="1"/>
  <c r="E209" i="3" l="1"/>
  <c r="G208" i="3"/>
  <c r="D209" i="3"/>
  <c r="C210" i="3" s="1"/>
  <c r="G209" i="3" l="1"/>
  <c r="E210" i="3"/>
  <c r="D210" i="3"/>
  <c r="C211" i="3" s="1"/>
  <c r="E211" i="3" l="1"/>
  <c r="G210" i="3"/>
  <c r="D211" i="3"/>
  <c r="C212" i="3" s="1"/>
  <c r="E212" i="3" l="1"/>
  <c r="G211" i="3"/>
  <c r="D212" i="3"/>
  <c r="C213" i="3" s="1"/>
  <c r="E213" i="3" l="1"/>
  <c r="G212" i="3"/>
  <c r="D213" i="3"/>
  <c r="C214" i="3" s="1"/>
  <c r="E214" i="3" l="1"/>
  <c r="G213" i="3"/>
  <c r="D214" i="3"/>
  <c r="C215" i="3" s="1"/>
  <c r="E215" i="3" l="1"/>
  <c r="G214" i="3"/>
  <c r="D215" i="3"/>
  <c r="C216" i="3" s="1"/>
  <c r="E216" i="3" l="1"/>
  <c r="G215" i="3"/>
  <c r="D216" i="3"/>
  <c r="C217" i="3" s="1"/>
  <c r="E217" i="3" l="1"/>
  <c r="G216" i="3"/>
  <c r="D217" i="3"/>
  <c r="C218" i="3" s="1"/>
  <c r="E218" i="3" l="1"/>
  <c r="G217" i="3"/>
  <c r="D218" i="3"/>
  <c r="C219" i="3" s="1"/>
  <c r="E219" i="3" l="1"/>
  <c r="G218" i="3"/>
  <c r="D219" i="3"/>
  <c r="C220" i="3" s="1"/>
  <c r="E220" i="3" l="1"/>
  <c r="G219" i="3"/>
  <c r="D220" i="3"/>
  <c r="C221" i="3" s="1"/>
  <c r="E221" i="3" l="1"/>
  <c r="G220" i="3"/>
  <c r="D221" i="3"/>
  <c r="C222" i="3" s="1"/>
  <c r="E222" i="3" l="1"/>
  <c r="G221" i="3"/>
  <c r="D222" i="3"/>
  <c r="C223" i="3" s="1"/>
  <c r="G222" i="3" l="1"/>
  <c r="E223" i="3"/>
  <c r="D223" i="3"/>
  <c r="C224" i="3" s="1"/>
  <c r="E224" i="3" l="1"/>
  <c r="G223" i="3"/>
  <c r="D224" i="3"/>
  <c r="C225" i="3" s="1"/>
  <c r="E225" i="3" l="1"/>
  <c r="G224" i="3"/>
  <c r="D225" i="3"/>
  <c r="C226" i="3" s="1"/>
  <c r="E226" i="3" l="1"/>
  <c r="G225" i="3"/>
  <c r="D226" i="3"/>
  <c r="C227" i="3" s="1"/>
  <c r="G226" i="3" l="1"/>
  <c r="E227" i="3"/>
  <c r="D227" i="3"/>
  <c r="C228" i="3" s="1"/>
  <c r="E228" i="3" l="1"/>
  <c r="G227" i="3"/>
  <c r="D228" i="3"/>
  <c r="C229" i="3" s="1"/>
  <c r="G228" i="3" l="1"/>
  <c r="E229" i="3"/>
  <c r="D229" i="3"/>
  <c r="C230" i="3" s="1"/>
  <c r="E230" i="3" l="1"/>
  <c r="G229" i="3"/>
  <c r="D230" i="3"/>
  <c r="C231" i="3" s="1"/>
  <c r="E231" i="3" l="1"/>
  <c r="G230" i="3"/>
  <c r="D231" i="3"/>
  <c r="C232" i="3" s="1"/>
  <c r="E232" i="3" l="1"/>
  <c r="G231" i="3"/>
  <c r="D232" i="3"/>
  <c r="C233" i="3" s="1"/>
  <c r="E233" i="3" l="1"/>
  <c r="G232" i="3"/>
  <c r="D233" i="3"/>
  <c r="C234" i="3" s="1"/>
  <c r="E234" i="3" l="1"/>
  <c r="G233" i="3"/>
  <c r="D234" i="3"/>
  <c r="C235" i="3" s="1"/>
  <c r="G234" i="3" l="1"/>
  <c r="E235" i="3"/>
  <c r="D235" i="3"/>
  <c r="C236" i="3" s="1"/>
  <c r="G235" i="3" l="1"/>
  <c r="E236" i="3"/>
  <c r="D236" i="3"/>
  <c r="C237" i="3" s="1"/>
  <c r="E237" i="3" l="1"/>
  <c r="G236" i="3"/>
  <c r="D237" i="3"/>
  <c r="C238" i="3" s="1"/>
  <c r="E238" i="3" l="1"/>
  <c r="G237" i="3"/>
  <c r="D238" i="3"/>
  <c r="C239" i="3" s="1"/>
  <c r="G238" i="3" l="1"/>
  <c r="E239" i="3"/>
  <c r="D239" i="3"/>
  <c r="C240" i="3" s="1"/>
  <c r="E240" i="3" l="1"/>
  <c r="G239" i="3"/>
  <c r="D240" i="3"/>
  <c r="C241" i="3" s="1"/>
  <c r="E241" i="3" l="1"/>
  <c r="G240" i="3"/>
  <c r="D241" i="3"/>
  <c r="C242" i="3" s="1"/>
  <c r="E242" i="3" l="1"/>
  <c r="G241" i="3"/>
  <c r="D242" i="3"/>
  <c r="C243" i="3" s="1"/>
  <c r="E243" i="3" l="1"/>
  <c r="G242" i="3"/>
  <c r="D243" i="3"/>
  <c r="C244" i="3" s="1"/>
  <c r="E244" i="3" l="1"/>
  <c r="G243" i="3"/>
  <c r="D244" i="3"/>
  <c r="C245" i="3" s="1"/>
  <c r="E245" i="3" l="1"/>
  <c r="G244" i="3"/>
  <c r="D245" i="3"/>
  <c r="C246" i="3" s="1"/>
  <c r="E246" i="3" l="1"/>
  <c r="G245" i="3"/>
  <c r="D246" i="3"/>
  <c r="C247" i="3" s="1"/>
  <c r="G246" i="3" l="1"/>
  <c r="E247" i="3"/>
  <c r="D247" i="3"/>
  <c r="C248" i="3" s="1"/>
  <c r="E248" i="3" l="1"/>
  <c r="G247" i="3"/>
  <c r="D248" i="3"/>
  <c r="C249" i="3" s="1"/>
  <c r="E249" i="3" l="1"/>
  <c r="G248" i="3"/>
  <c r="D249" i="3"/>
  <c r="C250" i="3" s="1"/>
  <c r="G249" i="3" l="1"/>
  <c r="E250" i="3"/>
  <c r="D250" i="3"/>
  <c r="C251" i="3" s="1"/>
  <c r="E251" i="3" l="1"/>
  <c r="G250" i="3"/>
  <c r="D251" i="3"/>
  <c r="C252" i="3" s="1"/>
  <c r="E252" i="3" l="1"/>
  <c r="G251" i="3"/>
  <c r="D252" i="3"/>
  <c r="C253" i="3" s="1"/>
  <c r="E253" i="3" l="1"/>
  <c r="G252" i="3"/>
  <c r="D253" i="3"/>
  <c r="C254" i="3" s="1"/>
  <c r="G253" i="3" l="1"/>
  <c r="E254" i="3"/>
  <c r="D254" i="3"/>
  <c r="C255" i="3" s="1"/>
  <c r="E255" i="3" l="1"/>
  <c r="G254" i="3"/>
  <c r="D255" i="3"/>
  <c r="C256" i="3" s="1"/>
  <c r="E256" i="3" l="1"/>
  <c r="G255" i="3"/>
  <c r="D256" i="3"/>
  <c r="C257" i="3" s="1"/>
  <c r="E257" i="3" l="1"/>
  <c r="G256" i="3"/>
  <c r="D257" i="3"/>
  <c r="C258" i="3" s="1"/>
  <c r="G257" i="3" l="1"/>
  <c r="E258" i="3"/>
  <c r="D258" i="3"/>
  <c r="C259" i="3" s="1"/>
  <c r="G258" i="3" l="1"/>
  <c r="E259" i="3"/>
  <c r="D259" i="3"/>
  <c r="C260" i="3" s="1"/>
  <c r="E260" i="3" l="1"/>
  <c r="G259" i="3"/>
  <c r="D260" i="3"/>
  <c r="C261" i="3" s="1"/>
  <c r="E261" i="3" l="1"/>
  <c r="G260" i="3"/>
  <c r="D261" i="3"/>
  <c r="C262" i="3" s="1"/>
  <c r="E262" i="3" l="1"/>
  <c r="G261" i="3"/>
  <c r="D262" i="3"/>
  <c r="C263" i="3" s="1"/>
  <c r="G262" i="3" l="1"/>
  <c r="E263" i="3"/>
  <c r="D263" i="3"/>
  <c r="C264" i="3" s="1"/>
  <c r="G263" i="3" l="1"/>
  <c r="E264" i="3"/>
  <c r="D264" i="3"/>
  <c r="C265" i="3" s="1"/>
  <c r="E265" i="3" l="1"/>
  <c r="G264" i="3"/>
  <c r="D265" i="3"/>
  <c r="C266" i="3" s="1"/>
  <c r="E266" i="3" l="1"/>
  <c r="G265" i="3"/>
  <c r="D266" i="3"/>
  <c r="C267" i="3" s="1"/>
  <c r="E267" i="3" l="1"/>
  <c r="G266" i="3"/>
  <c r="D267" i="3"/>
  <c r="C268" i="3" s="1"/>
  <c r="E268" i="3" l="1"/>
  <c r="G267" i="3"/>
  <c r="D268" i="3"/>
  <c r="C269" i="3" s="1"/>
  <c r="E269" i="3" l="1"/>
  <c r="G268" i="3"/>
  <c r="D269" i="3"/>
  <c r="C270" i="3" s="1"/>
  <c r="E270" i="3" l="1"/>
  <c r="G269" i="3"/>
  <c r="D270" i="3"/>
  <c r="C271" i="3" s="1"/>
  <c r="E271" i="3" l="1"/>
  <c r="G270" i="3"/>
  <c r="D271" i="3"/>
  <c r="C272" i="3" s="1"/>
  <c r="G271" i="3" l="1"/>
  <c r="E272" i="3"/>
  <c r="D272" i="3"/>
  <c r="C273" i="3" s="1"/>
  <c r="E273" i="3" l="1"/>
  <c r="G272" i="3"/>
  <c r="D273" i="3"/>
  <c r="C274" i="3" s="1"/>
  <c r="E274" i="3" l="1"/>
  <c r="G273" i="3"/>
  <c r="D274" i="3"/>
  <c r="C275" i="3" s="1"/>
  <c r="E275" i="3" l="1"/>
  <c r="G274" i="3"/>
  <c r="D275" i="3"/>
  <c r="C276" i="3" s="1"/>
  <c r="E276" i="3" l="1"/>
  <c r="G275" i="3"/>
  <c r="D276" i="3"/>
  <c r="C277" i="3" s="1"/>
  <c r="E277" i="3" l="1"/>
  <c r="G276" i="3"/>
  <c r="D277" i="3"/>
  <c r="C278" i="3" s="1"/>
  <c r="E278" i="3" l="1"/>
  <c r="G277" i="3"/>
  <c r="D278" i="3"/>
  <c r="C279" i="3" s="1"/>
  <c r="E279" i="3" l="1"/>
  <c r="G278" i="3"/>
  <c r="D279" i="3"/>
  <c r="C280" i="3" s="1"/>
  <c r="E280" i="3" l="1"/>
  <c r="G279" i="3"/>
  <c r="D280" i="3"/>
  <c r="C281" i="3" s="1"/>
  <c r="G280" i="3" l="1"/>
  <c r="E281" i="3"/>
  <c r="D281" i="3"/>
  <c r="C282" i="3" s="1"/>
  <c r="E282" i="3" l="1"/>
  <c r="G281" i="3"/>
  <c r="D282" i="3"/>
  <c r="C283" i="3" s="1"/>
  <c r="E283" i="3" l="1"/>
  <c r="G282" i="3"/>
  <c r="D283" i="3"/>
  <c r="C284" i="3" s="1"/>
  <c r="E284" i="3" l="1"/>
  <c r="G283" i="3"/>
  <c r="D284" i="3"/>
  <c r="C285" i="3" s="1"/>
  <c r="E285" i="3" l="1"/>
  <c r="G284" i="3"/>
  <c r="D285" i="3"/>
  <c r="C286" i="3" s="1"/>
  <c r="E286" i="3" l="1"/>
  <c r="G285" i="3"/>
  <c r="D286" i="3"/>
  <c r="C287" i="3" s="1"/>
  <c r="E287" i="3" l="1"/>
  <c r="G286" i="3"/>
  <c r="D287" i="3"/>
  <c r="C288" i="3" s="1"/>
  <c r="E288" i="3" l="1"/>
  <c r="G287" i="3"/>
  <c r="D288" i="3"/>
  <c r="C289" i="3" s="1"/>
  <c r="E289" i="3" l="1"/>
  <c r="G288" i="3"/>
  <c r="D289" i="3"/>
  <c r="C290" i="3" s="1"/>
  <c r="G289" i="3" l="1"/>
  <c r="E290" i="3"/>
  <c r="D290" i="3"/>
  <c r="C291" i="3" s="1"/>
  <c r="G290" i="3" l="1"/>
  <c r="E291" i="3"/>
  <c r="D291" i="3"/>
  <c r="C292" i="3" s="1"/>
  <c r="E292" i="3" l="1"/>
  <c r="G291" i="3"/>
  <c r="D292" i="3"/>
  <c r="C293" i="3" s="1"/>
  <c r="E293" i="3" l="1"/>
  <c r="G292" i="3"/>
  <c r="D293" i="3"/>
  <c r="C294" i="3" s="1"/>
  <c r="E294" i="3" l="1"/>
  <c r="G293" i="3"/>
  <c r="D294" i="3"/>
  <c r="C295" i="3" s="1"/>
  <c r="E295" i="3" l="1"/>
  <c r="G294" i="3"/>
  <c r="D295" i="3"/>
  <c r="C296" i="3" s="1"/>
  <c r="E296" i="3" l="1"/>
  <c r="G295" i="3"/>
  <c r="D296" i="3"/>
  <c r="C297" i="3" s="1"/>
  <c r="E297" i="3" l="1"/>
  <c r="G296" i="3"/>
  <c r="D297" i="3"/>
  <c r="C298" i="3" s="1"/>
  <c r="E298" i="3" l="1"/>
  <c r="G297" i="3"/>
  <c r="D298" i="3"/>
  <c r="C299" i="3" s="1"/>
  <c r="E299" i="3" l="1"/>
  <c r="G298" i="3"/>
  <c r="D299" i="3"/>
  <c r="C300" i="3" s="1"/>
  <c r="E300" i="3" l="1"/>
  <c r="G299" i="3"/>
  <c r="D300" i="3"/>
  <c r="C301" i="3" s="1"/>
  <c r="E301" i="3" l="1"/>
  <c r="G300" i="3"/>
  <c r="D301" i="3"/>
  <c r="C302" i="3" s="1"/>
  <c r="G301" i="3" l="1"/>
  <c r="E302" i="3"/>
  <c r="D302" i="3"/>
  <c r="C303" i="3" s="1"/>
  <c r="E303" i="3" l="1"/>
  <c r="G302" i="3"/>
  <c r="D303" i="3"/>
  <c r="C304" i="3" s="1"/>
  <c r="E304" i="3" l="1"/>
  <c r="G303" i="3"/>
  <c r="D304" i="3"/>
  <c r="C305" i="3" s="1"/>
  <c r="G304" i="3" l="1"/>
  <c r="E305" i="3"/>
  <c r="D305" i="3"/>
  <c r="C306" i="3" s="1"/>
  <c r="E306" i="3" l="1"/>
  <c r="G305" i="3"/>
  <c r="D306" i="3"/>
  <c r="C307" i="3" s="1"/>
  <c r="E307" i="3" l="1"/>
  <c r="G306" i="3"/>
  <c r="D307" i="3"/>
  <c r="C308" i="3" s="1"/>
  <c r="G307" i="3" l="1"/>
  <c r="E308" i="3"/>
  <c r="D308" i="3"/>
  <c r="C309" i="3" s="1"/>
  <c r="E309" i="3" l="1"/>
  <c r="G308" i="3"/>
  <c r="D309" i="3"/>
  <c r="C310" i="3" s="1"/>
  <c r="G309" i="3" l="1"/>
  <c r="E310" i="3"/>
  <c r="D310" i="3"/>
  <c r="C311" i="3" s="1"/>
  <c r="G310" i="3" l="1"/>
  <c r="E311" i="3"/>
  <c r="D311" i="3"/>
  <c r="C312" i="3" s="1"/>
  <c r="E312" i="3" l="1"/>
  <c r="G311" i="3"/>
  <c r="D312" i="3"/>
  <c r="C313" i="3" s="1"/>
  <c r="G312" i="3" l="1"/>
  <c r="E313" i="3"/>
  <c r="D313" i="3"/>
  <c r="C314" i="3" s="1"/>
  <c r="E314" i="3" l="1"/>
  <c r="G313" i="3"/>
  <c r="D314" i="3"/>
  <c r="C315" i="3" s="1"/>
  <c r="G314" i="3" l="1"/>
  <c r="D315" i="3"/>
  <c r="G318" i="3" s="1"/>
  <c r="H318" i="3" s="1"/>
  <c r="E315" i="3"/>
  <c r="G317" i="3" l="1"/>
  <c r="H317" i="3" s="1"/>
  <c r="G325" i="3"/>
  <c r="H325" i="3" s="1"/>
  <c r="G338" i="3"/>
  <c r="H338" i="3" s="1"/>
  <c r="G315" i="3"/>
  <c r="G327" i="3"/>
  <c r="H327" i="3" s="1"/>
  <c r="G316" i="3"/>
  <c r="H316" i="3" s="1"/>
  <c r="G330" i="3"/>
  <c r="H330" i="3" s="1"/>
  <c r="G332" i="3"/>
  <c r="H332" i="3" s="1"/>
  <c r="G339" i="3"/>
  <c r="H339" i="3" s="1"/>
  <c r="G337" i="3"/>
  <c r="H337" i="3" s="1"/>
  <c r="G320" i="3"/>
  <c r="H320" i="3" s="1"/>
  <c r="G342" i="3"/>
  <c r="H342" i="3" s="1"/>
  <c r="G319" i="3"/>
  <c r="H319" i="3" s="1"/>
  <c r="G340" i="3"/>
  <c r="H340" i="3" s="1"/>
  <c r="G345" i="3"/>
  <c r="H345" i="3" s="1"/>
  <c r="G349" i="3"/>
  <c r="H349" i="3" s="1"/>
  <c r="G350" i="3"/>
  <c r="H350" i="3" s="1"/>
  <c r="G334" i="3"/>
  <c r="H334" i="3" s="1"/>
  <c r="G344" i="3"/>
  <c r="H344" i="3" s="1"/>
  <c r="G322" i="3"/>
  <c r="H322" i="3" s="1"/>
  <c r="G328" i="3"/>
  <c r="H328" i="3" s="1"/>
  <c r="G331" i="3"/>
  <c r="H331" i="3" s="1"/>
  <c r="G341" i="3"/>
  <c r="H341" i="3" s="1"/>
  <c r="G323" i="3"/>
  <c r="H323" i="3" s="1"/>
  <c r="G321" i="3"/>
  <c r="H321" i="3" s="1"/>
  <c r="G343" i="3"/>
  <c r="H343" i="3" s="1"/>
  <c r="G326" i="3"/>
  <c r="H326" i="3" s="1"/>
  <c r="G336" i="3"/>
  <c r="H336" i="3" s="1"/>
  <c r="G347" i="3"/>
  <c r="H347" i="3" s="1"/>
  <c r="G348" i="3"/>
  <c r="H348" i="3" s="1"/>
  <c r="G329" i="3"/>
  <c r="H329" i="3" s="1"/>
  <c r="G333" i="3"/>
  <c r="H333" i="3" s="1"/>
  <c r="G346" i="3"/>
  <c r="H346" i="3" s="1"/>
  <c r="G324" i="3"/>
  <c r="H324" i="3" s="1"/>
  <c r="G335" i="3"/>
  <c r="H335" i="3" s="1"/>
  <c r="I316" i="3" l="1"/>
</calcChain>
</file>

<file path=xl/sharedStrings.xml><?xml version="1.0" encoding="utf-8"?>
<sst xmlns="http://schemas.openxmlformats.org/spreadsheetml/2006/main" count="160" uniqueCount="58">
  <si>
    <t>1993 1</t>
  </si>
  <si>
    <t>1994 1</t>
  </si>
  <si>
    <t>1995 1</t>
  </si>
  <si>
    <t>1996 1</t>
  </si>
  <si>
    <t>1997 1</t>
  </si>
  <si>
    <t>1998 1</t>
  </si>
  <si>
    <t>1999 1</t>
  </si>
  <si>
    <t>2000 1</t>
  </si>
  <si>
    <t>2001 1</t>
  </si>
  <si>
    <t>2002 1</t>
  </si>
  <si>
    <t>2003 1</t>
  </si>
  <si>
    <t>2004 1</t>
  </si>
  <si>
    <t>2005 1</t>
  </si>
  <si>
    <t>2006 1</t>
  </si>
  <si>
    <t>2007 1</t>
  </si>
  <si>
    <t>2008 1</t>
  </si>
  <si>
    <t>2009 1</t>
  </si>
  <si>
    <t>2010 1</t>
  </si>
  <si>
    <t>2011 1</t>
  </si>
  <si>
    <t>2012 1</t>
  </si>
  <si>
    <t>2013 1</t>
  </si>
  <si>
    <t>2014 1</t>
  </si>
  <si>
    <t>2015 1</t>
  </si>
  <si>
    <t>2016 1</t>
  </si>
  <si>
    <t>2017 1</t>
  </si>
  <si>
    <t>2018 1</t>
  </si>
  <si>
    <t>2019 1</t>
  </si>
  <si>
    <t>2020 1</t>
  </si>
  <si>
    <t>2021 1</t>
  </si>
  <si>
    <t>Дата</t>
  </si>
  <si>
    <t>Реальная зарплата</t>
  </si>
  <si>
    <t>t</t>
  </si>
  <si>
    <t>t^2</t>
  </si>
  <si>
    <t>a2</t>
  </si>
  <si>
    <t>a1</t>
  </si>
  <si>
    <t>a0</t>
  </si>
  <si>
    <t>R2</t>
  </si>
  <si>
    <t>&gt;</t>
  </si>
  <si>
    <t>beta</t>
  </si>
  <si>
    <t>Срхр</t>
  </si>
  <si>
    <t>I</t>
  </si>
  <si>
    <t>I^2</t>
  </si>
  <si>
    <t>sigma</t>
  </si>
  <si>
    <t>I нов</t>
  </si>
  <si>
    <t>f</t>
  </si>
  <si>
    <t>I2</t>
  </si>
  <si>
    <t>I2^2</t>
  </si>
  <si>
    <t>sigma2</t>
  </si>
  <si>
    <t>epsilon</t>
  </si>
  <si>
    <t>k</t>
  </si>
  <si>
    <t>pred</t>
  </si>
  <si>
    <t>alpha</t>
  </si>
  <si>
    <t>gamma</t>
  </si>
  <si>
    <t>a(t)</t>
  </si>
  <si>
    <t>b(t)</t>
  </si>
  <si>
    <t>F(t)</t>
  </si>
  <si>
    <t>s_1года=</t>
  </si>
  <si>
    <t>Сергушов Павел ПМ22-4, Вариант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</si>
</sst>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0" fillId="0" borderId="0" xfId="0" applyNumberFormat="1"/>
    <xf numFmtId="0" fontId="1" fillId="4" borderId="1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Ряд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Лист1!$B$2:$B$348</c:f>
              <c:numCache>
                <c:formatCode>General</c:formatCode>
                <c:ptCount val="347"/>
                <c:pt idx="0">
                  <c:v>100</c:v>
                </c:pt>
                <c:pt idx="1">
                  <c:v>99.04</c:v>
                </c:pt>
                <c:pt idx="2">
                  <c:v>101.77</c:v>
                </c:pt>
                <c:pt idx="3">
                  <c:v>110.05</c:v>
                </c:pt>
                <c:pt idx="4">
                  <c:v>115.47</c:v>
                </c:pt>
                <c:pt idx="5">
                  <c:v>120.65</c:v>
                </c:pt>
                <c:pt idx="6">
                  <c:v>116.38</c:v>
                </c:pt>
                <c:pt idx="7">
                  <c:v>107.85</c:v>
                </c:pt>
                <c:pt idx="8">
                  <c:v>108.93</c:v>
                </c:pt>
                <c:pt idx="9">
                  <c:v>103.39</c:v>
                </c:pt>
                <c:pt idx="10">
                  <c:v>99.35</c:v>
                </c:pt>
                <c:pt idx="11">
                  <c:v>119.75</c:v>
                </c:pt>
                <c:pt idx="12">
                  <c:v>97</c:v>
                </c:pt>
                <c:pt idx="13">
                  <c:v>94.09</c:v>
                </c:pt>
                <c:pt idx="14">
                  <c:v>99.74</c:v>
                </c:pt>
                <c:pt idx="15">
                  <c:v>95.75</c:v>
                </c:pt>
                <c:pt idx="16">
                  <c:v>95.84</c:v>
                </c:pt>
                <c:pt idx="17">
                  <c:v>102.55</c:v>
                </c:pt>
                <c:pt idx="18">
                  <c:v>103.58</c:v>
                </c:pt>
                <c:pt idx="19">
                  <c:v>104.61</c:v>
                </c:pt>
                <c:pt idx="20">
                  <c:v>105.66</c:v>
                </c:pt>
                <c:pt idx="21">
                  <c:v>96.15</c:v>
                </c:pt>
                <c:pt idx="22">
                  <c:v>89.42</c:v>
                </c:pt>
                <c:pt idx="23">
                  <c:v>96.57</c:v>
                </c:pt>
                <c:pt idx="24">
                  <c:v>69.53</c:v>
                </c:pt>
                <c:pt idx="25">
                  <c:v>66.75</c:v>
                </c:pt>
                <c:pt idx="26">
                  <c:v>68.75</c:v>
                </c:pt>
                <c:pt idx="27">
                  <c:v>67.38</c:v>
                </c:pt>
                <c:pt idx="28">
                  <c:v>69.400000000000006</c:v>
                </c:pt>
                <c:pt idx="29">
                  <c:v>72.87</c:v>
                </c:pt>
                <c:pt idx="30">
                  <c:v>72.14</c:v>
                </c:pt>
                <c:pt idx="31">
                  <c:v>71.849999999999994</c:v>
                </c:pt>
                <c:pt idx="32">
                  <c:v>74.73</c:v>
                </c:pt>
                <c:pt idx="33">
                  <c:v>75.47</c:v>
                </c:pt>
                <c:pt idx="34">
                  <c:v>74.790000000000006</c:v>
                </c:pt>
                <c:pt idx="35">
                  <c:v>86.76</c:v>
                </c:pt>
                <c:pt idx="36">
                  <c:v>73.75</c:v>
                </c:pt>
                <c:pt idx="37">
                  <c:v>75.22</c:v>
                </c:pt>
                <c:pt idx="38">
                  <c:v>79.739999999999995</c:v>
                </c:pt>
                <c:pt idx="39">
                  <c:v>78.14</c:v>
                </c:pt>
                <c:pt idx="40">
                  <c:v>80.48</c:v>
                </c:pt>
                <c:pt idx="41">
                  <c:v>85.39</c:v>
                </c:pt>
                <c:pt idx="42">
                  <c:v>85.39</c:v>
                </c:pt>
                <c:pt idx="43">
                  <c:v>84.54</c:v>
                </c:pt>
                <c:pt idx="44">
                  <c:v>86.23</c:v>
                </c:pt>
                <c:pt idx="45">
                  <c:v>84.51</c:v>
                </c:pt>
                <c:pt idx="46">
                  <c:v>81.97</c:v>
                </c:pt>
                <c:pt idx="47">
                  <c:v>98.37</c:v>
                </c:pt>
                <c:pt idx="48">
                  <c:v>76.73</c:v>
                </c:pt>
                <c:pt idx="49">
                  <c:v>76.73</c:v>
                </c:pt>
                <c:pt idx="50">
                  <c:v>82.86</c:v>
                </c:pt>
                <c:pt idx="51">
                  <c:v>82.03</c:v>
                </c:pt>
                <c:pt idx="52">
                  <c:v>83.02</c:v>
                </c:pt>
                <c:pt idx="53">
                  <c:v>88.66</c:v>
                </c:pt>
                <c:pt idx="54">
                  <c:v>88.4</c:v>
                </c:pt>
                <c:pt idx="55">
                  <c:v>86.98</c:v>
                </c:pt>
                <c:pt idx="56">
                  <c:v>91.16</c:v>
                </c:pt>
                <c:pt idx="57">
                  <c:v>89.15</c:v>
                </c:pt>
                <c:pt idx="58">
                  <c:v>87.91</c:v>
                </c:pt>
                <c:pt idx="59">
                  <c:v>106.01</c:v>
                </c:pt>
                <c:pt idx="60">
                  <c:v>83.01</c:v>
                </c:pt>
                <c:pt idx="61">
                  <c:v>82.51</c:v>
                </c:pt>
                <c:pt idx="62">
                  <c:v>88.29</c:v>
                </c:pt>
                <c:pt idx="63">
                  <c:v>86.52</c:v>
                </c:pt>
                <c:pt idx="64">
                  <c:v>86.26</c:v>
                </c:pt>
                <c:pt idx="65">
                  <c:v>92.21</c:v>
                </c:pt>
                <c:pt idx="66">
                  <c:v>90.74</c:v>
                </c:pt>
                <c:pt idx="67">
                  <c:v>83.48</c:v>
                </c:pt>
                <c:pt idx="68">
                  <c:v>63.44</c:v>
                </c:pt>
                <c:pt idx="69">
                  <c:v>60.97</c:v>
                </c:pt>
                <c:pt idx="70">
                  <c:v>59.81</c:v>
                </c:pt>
                <c:pt idx="71">
                  <c:v>67.89</c:v>
                </c:pt>
                <c:pt idx="72">
                  <c:v>49.22</c:v>
                </c:pt>
                <c:pt idx="73">
                  <c:v>48.77</c:v>
                </c:pt>
                <c:pt idx="74">
                  <c:v>54.48</c:v>
                </c:pt>
                <c:pt idx="75">
                  <c:v>54.48</c:v>
                </c:pt>
                <c:pt idx="76">
                  <c:v>55.13</c:v>
                </c:pt>
                <c:pt idx="77">
                  <c:v>59.38</c:v>
                </c:pt>
                <c:pt idx="78">
                  <c:v>57.54</c:v>
                </c:pt>
                <c:pt idx="79">
                  <c:v>56.45</c:v>
                </c:pt>
                <c:pt idx="80">
                  <c:v>58.2</c:v>
                </c:pt>
                <c:pt idx="81">
                  <c:v>58.43</c:v>
                </c:pt>
                <c:pt idx="82">
                  <c:v>60.18</c:v>
                </c:pt>
                <c:pt idx="83">
                  <c:v>74.87</c:v>
                </c:pt>
                <c:pt idx="84">
                  <c:v>60.57</c:v>
                </c:pt>
                <c:pt idx="85">
                  <c:v>60.2</c:v>
                </c:pt>
                <c:pt idx="86">
                  <c:v>65.56</c:v>
                </c:pt>
                <c:pt idx="87">
                  <c:v>65.69</c:v>
                </c:pt>
                <c:pt idx="88">
                  <c:v>66.41</c:v>
                </c:pt>
                <c:pt idx="89">
                  <c:v>70.67</c:v>
                </c:pt>
                <c:pt idx="90">
                  <c:v>69.819999999999993</c:v>
                </c:pt>
                <c:pt idx="91">
                  <c:v>68.77</c:v>
                </c:pt>
                <c:pt idx="92">
                  <c:v>70.209999999999994</c:v>
                </c:pt>
                <c:pt idx="93">
                  <c:v>70.569999999999993</c:v>
                </c:pt>
                <c:pt idx="94">
                  <c:v>71.91</c:v>
                </c:pt>
                <c:pt idx="95">
                  <c:v>85.42</c:v>
                </c:pt>
                <c:pt idx="96">
                  <c:v>75.430000000000007</c:v>
                </c:pt>
                <c:pt idx="97">
                  <c:v>71.58</c:v>
                </c:pt>
                <c:pt idx="98">
                  <c:v>78.599999999999994</c:v>
                </c:pt>
                <c:pt idx="99">
                  <c:v>76</c:v>
                </c:pt>
                <c:pt idx="100">
                  <c:v>78.06</c:v>
                </c:pt>
                <c:pt idx="101">
                  <c:v>82.51</c:v>
                </c:pt>
                <c:pt idx="102">
                  <c:v>84.07</c:v>
                </c:pt>
                <c:pt idx="103">
                  <c:v>84.33</c:v>
                </c:pt>
                <c:pt idx="104">
                  <c:v>84.41</c:v>
                </c:pt>
                <c:pt idx="105">
                  <c:v>86.27</c:v>
                </c:pt>
                <c:pt idx="106">
                  <c:v>86.61</c:v>
                </c:pt>
                <c:pt idx="107">
                  <c:v>108</c:v>
                </c:pt>
                <c:pt idx="108">
                  <c:v>87.16</c:v>
                </c:pt>
                <c:pt idx="109">
                  <c:v>85.33</c:v>
                </c:pt>
                <c:pt idx="110">
                  <c:v>91.39</c:v>
                </c:pt>
                <c:pt idx="111">
                  <c:v>92.03</c:v>
                </c:pt>
                <c:pt idx="112">
                  <c:v>92.12</c:v>
                </c:pt>
                <c:pt idx="113">
                  <c:v>97.55</c:v>
                </c:pt>
                <c:pt idx="114">
                  <c:v>99.7</c:v>
                </c:pt>
                <c:pt idx="115">
                  <c:v>97.71</c:v>
                </c:pt>
                <c:pt idx="116">
                  <c:v>97.51</c:v>
                </c:pt>
                <c:pt idx="117">
                  <c:v>99.17</c:v>
                </c:pt>
                <c:pt idx="118">
                  <c:v>98.77</c:v>
                </c:pt>
                <c:pt idx="119">
                  <c:v>118.92</c:v>
                </c:pt>
                <c:pt idx="120">
                  <c:v>95.85</c:v>
                </c:pt>
                <c:pt idx="121">
                  <c:v>94.41</c:v>
                </c:pt>
                <c:pt idx="122">
                  <c:v>98.95</c:v>
                </c:pt>
                <c:pt idx="123">
                  <c:v>100.13</c:v>
                </c:pt>
                <c:pt idx="124">
                  <c:v>101.63</c:v>
                </c:pt>
                <c:pt idx="125">
                  <c:v>107.22</c:v>
                </c:pt>
                <c:pt idx="126">
                  <c:v>107.87</c:v>
                </c:pt>
                <c:pt idx="127">
                  <c:v>106.03</c:v>
                </c:pt>
                <c:pt idx="128">
                  <c:v>106.99</c:v>
                </c:pt>
                <c:pt idx="129">
                  <c:v>111.91</c:v>
                </c:pt>
                <c:pt idx="130">
                  <c:v>113.14</c:v>
                </c:pt>
                <c:pt idx="131">
                  <c:v>137.24</c:v>
                </c:pt>
                <c:pt idx="132">
                  <c:v>108.01</c:v>
                </c:pt>
                <c:pt idx="133">
                  <c:v>110.49</c:v>
                </c:pt>
                <c:pt idx="134">
                  <c:v>114.8</c:v>
                </c:pt>
                <c:pt idx="135">
                  <c:v>114.11</c:v>
                </c:pt>
                <c:pt idx="136">
                  <c:v>114.57</c:v>
                </c:pt>
                <c:pt idx="137">
                  <c:v>122.02</c:v>
                </c:pt>
                <c:pt idx="138">
                  <c:v>120.55</c:v>
                </c:pt>
                <c:pt idx="139">
                  <c:v>118.38</c:v>
                </c:pt>
                <c:pt idx="140">
                  <c:v>118.74</c:v>
                </c:pt>
                <c:pt idx="141">
                  <c:v>117.31</c:v>
                </c:pt>
                <c:pt idx="142">
                  <c:v>118.37</c:v>
                </c:pt>
                <c:pt idx="143">
                  <c:v>146.18</c:v>
                </c:pt>
                <c:pt idx="144">
                  <c:v>118.26</c:v>
                </c:pt>
                <c:pt idx="145">
                  <c:v>118.74</c:v>
                </c:pt>
                <c:pt idx="146">
                  <c:v>127.17</c:v>
                </c:pt>
                <c:pt idx="147">
                  <c:v>124.5</c:v>
                </c:pt>
                <c:pt idx="148">
                  <c:v>124.74</c:v>
                </c:pt>
                <c:pt idx="149">
                  <c:v>132.85</c:v>
                </c:pt>
                <c:pt idx="150">
                  <c:v>132.19</c:v>
                </c:pt>
                <c:pt idx="151">
                  <c:v>132.97999999999999</c:v>
                </c:pt>
                <c:pt idx="152">
                  <c:v>135.91</c:v>
                </c:pt>
                <c:pt idx="153">
                  <c:v>133.46</c:v>
                </c:pt>
                <c:pt idx="154">
                  <c:v>135.86000000000001</c:v>
                </c:pt>
                <c:pt idx="155">
                  <c:v>170.78</c:v>
                </c:pt>
                <c:pt idx="156">
                  <c:v>131.16</c:v>
                </c:pt>
                <c:pt idx="157">
                  <c:v>132.47</c:v>
                </c:pt>
                <c:pt idx="158">
                  <c:v>140.68</c:v>
                </c:pt>
                <c:pt idx="159">
                  <c:v>139.28</c:v>
                </c:pt>
                <c:pt idx="160">
                  <c:v>144.43</c:v>
                </c:pt>
                <c:pt idx="161">
                  <c:v>155.99</c:v>
                </c:pt>
                <c:pt idx="162">
                  <c:v>152.55000000000001</c:v>
                </c:pt>
                <c:pt idx="163">
                  <c:v>152.1</c:v>
                </c:pt>
                <c:pt idx="164">
                  <c:v>155.75</c:v>
                </c:pt>
                <c:pt idx="165">
                  <c:v>154.5</c:v>
                </c:pt>
                <c:pt idx="166">
                  <c:v>157.28</c:v>
                </c:pt>
                <c:pt idx="167">
                  <c:v>196.92</c:v>
                </c:pt>
                <c:pt idx="168">
                  <c:v>156.75</c:v>
                </c:pt>
                <c:pt idx="169">
                  <c:v>159.41</c:v>
                </c:pt>
                <c:pt idx="170">
                  <c:v>168.02</c:v>
                </c:pt>
                <c:pt idx="171">
                  <c:v>167.51</c:v>
                </c:pt>
                <c:pt idx="172">
                  <c:v>170.53</c:v>
                </c:pt>
                <c:pt idx="173">
                  <c:v>181.27</c:v>
                </c:pt>
                <c:pt idx="174">
                  <c:v>177.65</c:v>
                </c:pt>
                <c:pt idx="175">
                  <c:v>173.92</c:v>
                </c:pt>
                <c:pt idx="176">
                  <c:v>177.92</c:v>
                </c:pt>
                <c:pt idx="177">
                  <c:v>179.16</c:v>
                </c:pt>
                <c:pt idx="178">
                  <c:v>185.43</c:v>
                </c:pt>
                <c:pt idx="179">
                  <c:v>232.72</c:v>
                </c:pt>
                <c:pt idx="180">
                  <c:v>179.19</c:v>
                </c:pt>
                <c:pt idx="181">
                  <c:v>184.39</c:v>
                </c:pt>
                <c:pt idx="182">
                  <c:v>192.13</c:v>
                </c:pt>
                <c:pt idx="183">
                  <c:v>194.06</c:v>
                </c:pt>
                <c:pt idx="184">
                  <c:v>192.89</c:v>
                </c:pt>
                <c:pt idx="185">
                  <c:v>203.31</c:v>
                </c:pt>
                <c:pt idx="186">
                  <c:v>203.31</c:v>
                </c:pt>
                <c:pt idx="187">
                  <c:v>197.61</c:v>
                </c:pt>
                <c:pt idx="188">
                  <c:v>201.76</c:v>
                </c:pt>
                <c:pt idx="189">
                  <c:v>198.94</c:v>
                </c:pt>
                <c:pt idx="190">
                  <c:v>196.75</c:v>
                </c:pt>
                <c:pt idx="191">
                  <c:v>240.63</c:v>
                </c:pt>
                <c:pt idx="192">
                  <c:v>185.76</c:v>
                </c:pt>
                <c:pt idx="193">
                  <c:v>182.98</c:v>
                </c:pt>
                <c:pt idx="194">
                  <c:v>191.03</c:v>
                </c:pt>
                <c:pt idx="195">
                  <c:v>188.35</c:v>
                </c:pt>
                <c:pt idx="196">
                  <c:v>187.22</c:v>
                </c:pt>
                <c:pt idx="197">
                  <c:v>199.02</c:v>
                </c:pt>
                <c:pt idx="198">
                  <c:v>194.24</c:v>
                </c:pt>
                <c:pt idx="199">
                  <c:v>189.19</c:v>
                </c:pt>
                <c:pt idx="200">
                  <c:v>194.3</c:v>
                </c:pt>
                <c:pt idx="201">
                  <c:v>193.72</c:v>
                </c:pt>
                <c:pt idx="202">
                  <c:v>197.4</c:v>
                </c:pt>
                <c:pt idx="203">
                  <c:v>245.37</c:v>
                </c:pt>
                <c:pt idx="204">
                  <c:v>188.2</c:v>
                </c:pt>
                <c:pt idx="205">
                  <c:v>188.38</c:v>
                </c:pt>
                <c:pt idx="206">
                  <c:v>202.51</c:v>
                </c:pt>
                <c:pt idx="207">
                  <c:v>199.88</c:v>
                </c:pt>
                <c:pt idx="208">
                  <c:v>198.28</c:v>
                </c:pt>
                <c:pt idx="209">
                  <c:v>212.36</c:v>
                </c:pt>
                <c:pt idx="210">
                  <c:v>207.05</c:v>
                </c:pt>
                <c:pt idx="211">
                  <c:v>200.4</c:v>
                </c:pt>
                <c:pt idx="212">
                  <c:v>201.2</c:v>
                </c:pt>
                <c:pt idx="213">
                  <c:v>199.8</c:v>
                </c:pt>
                <c:pt idx="214">
                  <c:v>203.2</c:v>
                </c:pt>
                <c:pt idx="215">
                  <c:v>262.10000000000002</c:v>
                </c:pt>
                <c:pt idx="216">
                  <c:v>190.8</c:v>
                </c:pt>
                <c:pt idx="217">
                  <c:v>189.1</c:v>
                </c:pt>
                <c:pt idx="218">
                  <c:v>206</c:v>
                </c:pt>
                <c:pt idx="219">
                  <c:v>203.7</c:v>
                </c:pt>
                <c:pt idx="220">
                  <c:v>204.7</c:v>
                </c:pt>
                <c:pt idx="221">
                  <c:v>216.4</c:v>
                </c:pt>
                <c:pt idx="222">
                  <c:v>211.6</c:v>
                </c:pt>
                <c:pt idx="223">
                  <c:v>207.6</c:v>
                </c:pt>
                <c:pt idx="224">
                  <c:v>211.3</c:v>
                </c:pt>
                <c:pt idx="225">
                  <c:v>211.5</c:v>
                </c:pt>
                <c:pt idx="226">
                  <c:v>216.8</c:v>
                </c:pt>
                <c:pt idx="227">
                  <c:v>291.39999999999998</c:v>
                </c:pt>
                <c:pt idx="228">
                  <c:v>210.4</c:v>
                </c:pt>
                <c:pt idx="229">
                  <c:v>212.1</c:v>
                </c:pt>
                <c:pt idx="230">
                  <c:v>224.2</c:v>
                </c:pt>
                <c:pt idx="231">
                  <c:v>226.2</c:v>
                </c:pt>
                <c:pt idx="232">
                  <c:v>230.5</c:v>
                </c:pt>
                <c:pt idx="233">
                  <c:v>238.1</c:v>
                </c:pt>
                <c:pt idx="234">
                  <c:v>228.6</c:v>
                </c:pt>
                <c:pt idx="235">
                  <c:v>220.1</c:v>
                </c:pt>
                <c:pt idx="236">
                  <c:v>221.2</c:v>
                </c:pt>
                <c:pt idx="237">
                  <c:v>227</c:v>
                </c:pt>
                <c:pt idx="238">
                  <c:v>231.7</c:v>
                </c:pt>
                <c:pt idx="239">
                  <c:v>306.10000000000002</c:v>
                </c:pt>
                <c:pt idx="240">
                  <c:v>222.6</c:v>
                </c:pt>
                <c:pt idx="241">
                  <c:v>220.3</c:v>
                </c:pt>
                <c:pt idx="242">
                  <c:v>236.9</c:v>
                </c:pt>
                <c:pt idx="243">
                  <c:v>246.8</c:v>
                </c:pt>
                <c:pt idx="244">
                  <c:v>242.9</c:v>
                </c:pt>
                <c:pt idx="245">
                  <c:v>252.3</c:v>
                </c:pt>
                <c:pt idx="246">
                  <c:v>244.3</c:v>
                </c:pt>
                <c:pt idx="247">
                  <c:v>236.4</c:v>
                </c:pt>
                <c:pt idx="248">
                  <c:v>236.9</c:v>
                </c:pt>
                <c:pt idx="249">
                  <c:v>241.4</c:v>
                </c:pt>
                <c:pt idx="250">
                  <c:v>243.3</c:v>
                </c:pt>
                <c:pt idx="251">
                  <c:v>316.8</c:v>
                </c:pt>
                <c:pt idx="252">
                  <c:v>235.4</c:v>
                </c:pt>
                <c:pt idx="253">
                  <c:v>231.6</c:v>
                </c:pt>
                <c:pt idx="254">
                  <c:v>247.6</c:v>
                </c:pt>
                <c:pt idx="255">
                  <c:v>257</c:v>
                </c:pt>
                <c:pt idx="256">
                  <c:v>249.6</c:v>
                </c:pt>
                <c:pt idx="257">
                  <c:v>259.8</c:v>
                </c:pt>
                <c:pt idx="258">
                  <c:v>249.2</c:v>
                </c:pt>
                <c:pt idx="259">
                  <c:v>235.2</c:v>
                </c:pt>
                <c:pt idx="260">
                  <c:v>242.5</c:v>
                </c:pt>
                <c:pt idx="261">
                  <c:v>244.7</c:v>
                </c:pt>
                <c:pt idx="262">
                  <c:v>242.2</c:v>
                </c:pt>
                <c:pt idx="263">
                  <c:v>306.39999999999998</c:v>
                </c:pt>
                <c:pt idx="264">
                  <c:v>218.5</c:v>
                </c:pt>
                <c:pt idx="265">
                  <c:v>216.9</c:v>
                </c:pt>
                <c:pt idx="266">
                  <c:v>224.3</c:v>
                </c:pt>
                <c:pt idx="267">
                  <c:v>235.3</c:v>
                </c:pt>
                <c:pt idx="268">
                  <c:v>234.8</c:v>
                </c:pt>
                <c:pt idx="269">
                  <c:v>241.4</c:v>
                </c:pt>
                <c:pt idx="270">
                  <c:v>229.4</c:v>
                </c:pt>
                <c:pt idx="271">
                  <c:v>217.2</c:v>
                </c:pt>
                <c:pt idx="272">
                  <c:v>220.9</c:v>
                </c:pt>
                <c:pt idx="273">
                  <c:v>222.2</c:v>
                </c:pt>
                <c:pt idx="274">
                  <c:v>220.7</c:v>
                </c:pt>
                <c:pt idx="275">
                  <c:v>285.10000000000002</c:v>
                </c:pt>
                <c:pt idx="276">
                  <c:v>211.8</c:v>
                </c:pt>
                <c:pt idx="277">
                  <c:v>218.6</c:v>
                </c:pt>
                <c:pt idx="278">
                  <c:v>228</c:v>
                </c:pt>
                <c:pt idx="279">
                  <c:v>233.2</c:v>
                </c:pt>
                <c:pt idx="280">
                  <c:v>237.2</c:v>
                </c:pt>
                <c:pt idx="281">
                  <c:v>243.6</c:v>
                </c:pt>
                <c:pt idx="282">
                  <c:v>226.1</c:v>
                </c:pt>
                <c:pt idx="283">
                  <c:v>222.7</c:v>
                </c:pt>
                <c:pt idx="284">
                  <c:v>224.9</c:v>
                </c:pt>
                <c:pt idx="285">
                  <c:v>223.6</c:v>
                </c:pt>
                <c:pt idx="286">
                  <c:v>225.6</c:v>
                </c:pt>
                <c:pt idx="287">
                  <c:v>295.3</c:v>
                </c:pt>
                <c:pt idx="288">
                  <c:v>219.7</c:v>
                </c:pt>
                <c:pt idx="289">
                  <c:v>225.6</c:v>
                </c:pt>
                <c:pt idx="290">
                  <c:v>240.5</c:v>
                </c:pt>
                <c:pt idx="291">
                  <c:v>248.4</c:v>
                </c:pt>
                <c:pt idx="292">
                  <c:v>250.4</c:v>
                </c:pt>
                <c:pt idx="293">
                  <c:v>260.2</c:v>
                </c:pt>
                <c:pt idx="294">
                  <c:v>239.6</c:v>
                </c:pt>
                <c:pt idx="295">
                  <c:v>235.1</c:v>
                </c:pt>
                <c:pt idx="296">
                  <c:v>241.7</c:v>
                </c:pt>
                <c:pt idx="297">
                  <c:v>243.1</c:v>
                </c:pt>
                <c:pt idx="298">
                  <c:v>245.8</c:v>
                </c:pt>
                <c:pt idx="299">
                  <c:v>322.5</c:v>
                </c:pt>
                <c:pt idx="300">
                  <c:v>246.1</c:v>
                </c:pt>
                <c:pt idx="301">
                  <c:v>252.2</c:v>
                </c:pt>
                <c:pt idx="302">
                  <c:v>264.10000000000002</c:v>
                </c:pt>
                <c:pt idx="303">
                  <c:v>270.39999999999998</c:v>
                </c:pt>
                <c:pt idx="304">
                  <c:v>272.8</c:v>
                </c:pt>
                <c:pt idx="305">
                  <c:v>282.7</c:v>
                </c:pt>
                <c:pt idx="306">
                  <c:v>260.60000000000002</c:v>
                </c:pt>
                <c:pt idx="307">
                  <c:v>254.1</c:v>
                </c:pt>
                <c:pt idx="308">
                  <c:v>256.39999999999998</c:v>
                </c:pt>
                <c:pt idx="309">
                  <c:v>259.2</c:v>
                </c:pt>
                <c:pt idx="310">
                  <c:v>259.2</c:v>
                </c:pt>
                <c:pt idx="311">
                  <c:v>335.1</c:v>
                </c:pt>
                <c:pt idx="312">
                  <c:v>250.7</c:v>
                </c:pt>
                <c:pt idx="313">
                  <c:v>253.4</c:v>
                </c:pt>
                <c:pt idx="314">
                  <c:v>271.7</c:v>
                </c:pt>
                <c:pt idx="315">
                  <c:v>280.39999999999998</c:v>
                </c:pt>
                <c:pt idx="316">
                  <c:v>278.7</c:v>
                </c:pt>
                <c:pt idx="317">
                  <c:v>286.8</c:v>
                </c:pt>
                <c:pt idx="318">
                  <c:v>269.3</c:v>
                </c:pt>
                <c:pt idx="319">
                  <c:v>260.39999999999998</c:v>
                </c:pt>
                <c:pt idx="320">
                  <c:v>263.8</c:v>
                </c:pt>
                <c:pt idx="321">
                  <c:v>269.10000000000002</c:v>
                </c:pt>
                <c:pt idx="322">
                  <c:v>266.60000000000002</c:v>
                </c:pt>
                <c:pt idx="323">
                  <c:v>357.3</c:v>
                </c:pt>
                <c:pt idx="324">
                  <c:v>266.2</c:v>
                </c:pt>
                <c:pt idx="325">
                  <c:v>267.5</c:v>
                </c:pt>
                <c:pt idx="326">
                  <c:v>286.5</c:v>
                </c:pt>
                <c:pt idx="327">
                  <c:v>274.2</c:v>
                </c:pt>
                <c:pt idx="328">
                  <c:v>280.8</c:v>
                </c:pt>
                <c:pt idx="329">
                  <c:v>287.5</c:v>
                </c:pt>
                <c:pt idx="330">
                  <c:v>275.2</c:v>
                </c:pt>
                <c:pt idx="331">
                  <c:v>261.7</c:v>
                </c:pt>
                <c:pt idx="332">
                  <c:v>270.60000000000002</c:v>
                </c:pt>
                <c:pt idx="333">
                  <c:v>270</c:v>
                </c:pt>
                <c:pt idx="334">
                  <c:v>266</c:v>
                </c:pt>
                <c:pt idx="335">
                  <c:v>371</c:v>
                </c:pt>
                <c:pt idx="336">
                  <c:v>263.8</c:v>
                </c:pt>
                <c:pt idx="337">
                  <c:v>268.3</c:v>
                </c:pt>
                <c:pt idx="338">
                  <c:v>287.3</c:v>
                </c:pt>
                <c:pt idx="339">
                  <c:v>294.5</c:v>
                </c:pt>
                <c:pt idx="340">
                  <c:v>289.5</c:v>
                </c:pt>
                <c:pt idx="341">
                  <c:v>299.89999999999998</c:v>
                </c:pt>
                <c:pt idx="342">
                  <c:v>280.39999999999998</c:v>
                </c:pt>
                <c:pt idx="343">
                  <c:v>265</c:v>
                </c:pt>
                <c:pt idx="344">
                  <c:v>274.8</c:v>
                </c:pt>
                <c:pt idx="345">
                  <c:v>271</c:v>
                </c:pt>
                <c:pt idx="346">
                  <c:v>272.89999999999998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8-4CDD-BA35-252836BC0BD1}"/>
            </c:ext>
          </c:extLst>
        </c:ser>
        <c:ser>
          <c:idx val="1"/>
          <c:order val="1"/>
          <c:tx>
            <c:v>Ряд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Лист1!$E$2:$E$348</c:f>
              <c:numCache>
                <c:formatCode>General</c:formatCode>
                <c:ptCount val="347"/>
                <c:pt idx="0">
                  <c:v>69.009697088284298</c:v>
                </c:pt>
                <c:pt idx="1">
                  <c:v>69.235805184466486</c:v>
                </c:pt>
                <c:pt idx="2">
                  <c:v>69.465095290597006</c:v>
                </c:pt>
                <c:pt idx="3">
                  <c:v>69.697567406675816</c:v>
                </c:pt>
                <c:pt idx="4">
                  <c:v>69.933221532702959</c:v>
                </c:pt>
                <c:pt idx="5">
                  <c:v>70.172057668678406</c:v>
                </c:pt>
                <c:pt idx="6">
                  <c:v>70.414075814602171</c:v>
                </c:pt>
                <c:pt idx="7">
                  <c:v>70.659275970474241</c:v>
                </c:pt>
                <c:pt idx="8">
                  <c:v>70.907658136294643</c:v>
                </c:pt>
                <c:pt idx="9">
                  <c:v>71.159222312063335</c:v>
                </c:pt>
                <c:pt idx="10">
                  <c:v>71.41396849778036</c:v>
                </c:pt>
                <c:pt idx="11">
                  <c:v>71.671896693445689</c:v>
                </c:pt>
                <c:pt idx="12">
                  <c:v>71.933006899059336</c:v>
                </c:pt>
                <c:pt idx="13">
                  <c:v>72.197299114621288</c:v>
                </c:pt>
                <c:pt idx="14">
                  <c:v>72.464773340131572</c:v>
                </c:pt>
                <c:pt idx="15">
                  <c:v>72.735429575590146</c:v>
                </c:pt>
                <c:pt idx="16">
                  <c:v>73.009267820997053</c:v>
                </c:pt>
                <c:pt idx="17">
                  <c:v>73.286288076352264</c:v>
                </c:pt>
                <c:pt idx="18">
                  <c:v>73.566490341655793</c:v>
                </c:pt>
                <c:pt idx="19">
                  <c:v>73.849874616907627</c:v>
                </c:pt>
                <c:pt idx="20">
                  <c:v>74.136440902107793</c:v>
                </c:pt>
                <c:pt idx="21">
                  <c:v>74.426189197256249</c:v>
                </c:pt>
                <c:pt idx="22">
                  <c:v>74.719119502353038</c:v>
                </c:pt>
                <c:pt idx="23">
                  <c:v>75.015231817398131</c:v>
                </c:pt>
                <c:pt idx="24">
                  <c:v>75.314526142391543</c:v>
                </c:pt>
                <c:pt idx="25">
                  <c:v>75.617002477333259</c:v>
                </c:pt>
                <c:pt idx="26">
                  <c:v>75.922660822223307</c:v>
                </c:pt>
                <c:pt idx="27">
                  <c:v>76.231501177061645</c:v>
                </c:pt>
                <c:pt idx="28">
                  <c:v>76.543523541848316</c:v>
                </c:pt>
                <c:pt idx="29">
                  <c:v>76.858727916583291</c:v>
                </c:pt>
                <c:pt idx="30">
                  <c:v>77.177114301266585</c:v>
                </c:pt>
                <c:pt idx="31">
                  <c:v>77.498682695898182</c:v>
                </c:pt>
                <c:pt idx="32">
                  <c:v>77.823433100478113</c:v>
                </c:pt>
                <c:pt idx="33">
                  <c:v>78.151365515006333</c:v>
                </c:pt>
                <c:pt idx="34">
                  <c:v>78.482479939482886</c:v>
                </c:pt>
                <c:pt idx="35">
                  <c:v>78.816776373907743</c:v>
                </c:pt>
                <c:pt idx="36">
                  <c:v>79.154254818280918</c:v>
                </c:pt>
                <c:pt idx="37">
                  <c:v>79.494915272602398</c:v>
                </c:pt>
                <c:pt idx="38">
                  <c:v>79.838757736872211</c:v>
                </c:pt>
                <c:pt idx="39">
                  <c:v>80.185782211090313</c:v>
                </c:pt>
                <c:pt idx="40">
                  <c:v>80.535988695256748</c:v>
                </c:pt>
                <c:pt idx="41">
                  <c:v>80.889377189371487</c:v>
                </c:pt>
                <c:pt idx="42">
                  <c:v>81.245947693434545</c:v>
                </c:pt>
                <c:pt idx="43">
                  <c:v>81.605700207445906</c:v>
                </c:pt>
                <c:pt idx="44">
                  <c:v>81.968634731405601</c:v>
                </c:pt>
                <c:pt idx="45">
                  <c:v>82.334751265313585</c:v>
                </c:pt>
                <c:pt idx="46">
                  <c:v>82.704049809169902</c:v>
                </c:pt>
                <c:pt idx="47">
                  <c:v>83.076530362974523</c:v>
                </c:pt>
                <c:pt idx="48">
                  <c:v>83.452192926727463</c:v>
                </c:pt>
                <c:pt idx="49">
                  <c:v>83.831037500428707</c:v>
                </c:pt>
                <c:pt idx="50">
                  <c:v>84.213064084078283</c:v>
                </c:pt>
                <c:pt idx="51">
                  <c:v>84.598272677676164</c:v>
                </c:pt>
                <c:pt idx="52">
                  <c:v>84.986663281222349</c:v>
                </c:pt>
                <c:pt idx="53">
                  <c:v>85.378235894716852</c:v>
                </c:pt>
                <c:pt idx="54">
                  <c:v>85.772990518159673</c:v>
                </c:pt>
                <c:pt idx="55">
                  <c:v>86.170927151550814</c:v>
                </c:pt>
                <c:pt idx="56">
                  <c:v>86.572045794890258</c:v>
                </c:pt>
                <c:pt idx="57">
                  <c:v>86.97634644817802</c:v>
                </c:pt>
                <c:pt idx="58">
                  <c:v>87.383829111414087</c:v>
                </c:pt>
                <c:pt idx="59">
                  <c:v>87.794493784598473</c:v>
                </c:pt>
                <c:pt idx="60">
                  <c:v>88.208340467731176</c:v>
                </c:pt>
                <c:pt idx="61">
                  <c:v>88.625369160812198</c:v>
                </c:pt>
                <c:pt idx="62">
                  <c:v>89.045579863841525</c:v>
                </c:pt>
                <c:pt idx="63">
                  <c:v>89.468972576819169</c:v>
                </c:pt>
                <c:pt idx="64">
                  <c:v>89.895547299745118</c:v>
                </c:pt>
                <c:pt idx="65">
                  <c:v>90.325304032619385</c:v>
                </c:pt>
                <c:pt idx="66">
                  <c:v>90.758242775441971</c:v>
                </c:pt>
                <c:pt idx="67">
                  <c:v>91.194363528212875</c:v>
                </c:pt>
                <c:pt idx="68">
                  <c:v>91.633666290932084</c:v>
                </c:pt>
                <c:pt idx="69">
                  <c:v>92.07615106359961</c:v>
                </c:pt>
                <c:pt idx="70">
                  <c:v>92.521817846215441</c:v>
                </c:pt>
                <c:pt idx="71">
                  <c:v>92.970666638779591</c:v>
                </c:pt>
                <c:pt idx="72">
                  <c:v>93.422697441292058</c:v>
                </c:pt>
                <c:pt idx="73">
                  <c:v>93.877910253752844</c:v>
                </c:pt>
                <c:pt idx="74">
                  <c:v>94.336305076161935</c:v>
                </c:pt>
                <c:pt idx="75">
                  <c:v>94.797881908519344</c:v>
                </c:pt>
                <c:pt idx="76">
                  <c:v>95.262640750825057</c:v>
                </c:pt>
                <c:pt idx="77">
                  <c:v>95.730581603079088</c:v>
                </c:pt>
                <c:pt idx="78">
                  <c:v>96.201704465281438</c:v>
                </c:pt>
                <c:pt idx="79">
                  <c:v>96.676009337432106</c:v>
                </c:pt>
                <c:pt idx="80">
                  <c:v>97.153496219531078</c:v>
                </c:pt>
                <c:pt idx="81">
                  <c:v>97.634165111578369</c:v>
                </c:pt>
                <c:pt idx="82">
                  <c:v>98.118016013573964</c:v>
                </c:pt>
                <c:pt idx="83">
                  <c:v>98.605048925517877</c:v>
                </c:pt>
                <c:pt idx="84">
                  <c:v>99.095263847410109</c:v>
                </c:pt>
                <c:pt idx="85">
                  <c:v>99.58866077925066</c:v>
                </c:pt>
                <c:pt idx="86">
                  <c:v>100.08523972103951</c:v>
                </c:pt>
                <c:pt idx="87">
                  <c:v>100.58500067277669</c:v>
                </c:pt>
                <c:pt idx="88">
                  <c:v>101.08794363446216</c:v>
                </c:pt>
                <c:pt idx="89">
                  <c:v>101.59406860609596</c:v>
                </c:pt>
                <c:pt idx="90">
                  <c:v>102.10337558767807</c:v>
                </c:pt>
                <c:pt idx="91">
                  <c:v>102.61586457920851</c:v>
                </c:pt>
                <c:pt idx="92">
                  <c:v>103.13153558068724</c:v>
                </c:pt>
                <c:pt idx="93">
                  <c:v>103.6503885921143</c:v>
                </c:pt>
                <c:pt idx="94">
                  <c:v>104.17242361348966</c:v>
                </c:pt>
                <c:pt idx="95">
                  <c:v>104.69764064481333</c:v>
                </c:pt>
                <c:pt idx="96">
                  <c:v>105.22603968608533</c:v>
                </c:pt>
                <c:pt idx="97">
                  <c:v>105.75762073730564</c:v>
                </c:pt>
                <c:pt idx="98">
                  <c:v>106.29238379847426</c:v>
                </c:pt>
                <c:pt idx="99">
                  <c:v>106.8303288695912</c:v>
                </c:pt>
                <c:pt idx="100">
                  <c:v>107.37145595065644</c:v>
                </c:pt>
                <c:pt idx="101">
                  <c:v>107.91576504167</c:v>
                </c:pt>
                <c:pt idx="102">
                  <c:v>108.46325614263188</c:v>
                </c:pt>
                <c:pt idx="103">
                  <c:v>109.01392925354207</c:v>
                </c:pt>
                <c:pt idx="104">
                  <c:v>109.56778437440057</c:v>
                </c:pt>
                <c:pt idx="105">
                  <c:v>110.12482150520739</c:v>
                </c:pt>
                <c:pt idx="106">
                  <c:v>110.68504064596252</c:v>
                </c:pt>
                <c:pt idx="107">
                  <c:v>111.24844179666597</c:v>
                </c:pt>
                <c:pt idx="108">
                  <c:v>111.81502495731772</c:v>
                </c:pt>
                <c:pt idx="109">
                  <c:v>112.3847901279178</c:v>
                </c:pt>
                <c:pt idx="110">
                  <c:v>112.95773730846618</c:v>
                </c:pt>
                <c:pt idx="111">
                  <c:v>113.53386649896288</c:v>
                </c:pt>
                <c:pt idx="112">
                  <c:v>114.11317769940788</c:v>
                </c:pt>
                <c:pt idx="113">
                  <c:v>114.69567090980122</c:v>
                </c:pt>
                <c:pt idx="114">
                  <c:v>115.28134613014285</c:v>
                </c:pt>
                <c:pt idx="115">
                  <c:v>115.87020336043281</c:v>
                </c:pt>
                <c:pt idx="116">
                  <c:v>116.46224260067108</c:v>
                </c:pt>
                <c:pt idx="117">
                  <c:v>117.05746385085766</c:v>
                </c:pt>
                <c:pt idx="118">
                  <c:v>117.65586711099256</c:v>
                </c:pt>
                <c:pt idx="119">
                  <c:v>118.25745238107577</c:v>
                </c:pt>
                <c:pt idx="120">
                  <c:v>118.86221966110729</c:v>
                </c:pt>
                <c:pt idx="121">
                  <c:v>119.47016895108712</c:v>
                </c:pt>
                <c:pt idx="122">
                  <c:v>120.08130025101526</c:v>
                </c:pt>
                <c:pt idx="123">
                  <c:v>120.69561356089173</c:v>
                </c:pt>
                <c:pt idx="124">
                  <c:v>121.31310888071651</c:v>
                </c:pt>
                <c:pt idx="125">
                  <c:v>121.9337862104896</c:v>
                </c:pt>
                <c:pt idx="126">
                  <c:v>122.55764555021101</c:v>
                </c:pt>
                <c:pt idx="127">
                  <c:v>123.18468689988072</c:v>
                </c:pt>
                <c:pt idx="128">
                  <c:v>123.81491025949876</c:v>
                </c:pt>
                <c:pt idx="129">
                  <c:v>124.44831562906509</c:v>
                </c:pt>
                <c:pt idx="130">
                  <c:v>125.08490300857976</c:v>
                </c:pt>
                <c:pt idx="131">
                  <c:v>125.72467239804273</c:v>
                </c:pt>
                <c:pt idx="132">
                  <c:v>126.36762379745402</c:v>
                </c:pt>
                <c:pt idx="133">
                  <c:v>127.01375720681361</c:v>
                </c:pt>
                <c:pt idx="134">
                  <c:v>127.66307262612153</c:v>
                </c:pt>
                <c:pt idx="135">
                  <c:v>128.31557005537775</c:v>
                </c:pt>
                <c:pt idx="136">
                  <c:v>128.97124949458231</c:v>
                </c:pt>
                <c:pt idx="137">
                  <c:v>129.63011094373513</c:v>
                </c:pt>
                <c:pt idx="138">
                  <c:v>130.29215440283633</c:v>
                </c:pt>
                <c:pt idx="139">
                  <c:v>130.95737987188579</c:v>
                </c:pt>
                <c:pt idx="140">
                  <c:v>131.6257873508836</c:v>
                </c:pt>
                <c:pt idx="141">
                  <c:v>132.2973768398297</c:v>
                </c:pt>
                <c:pt idx="142">
                  <c:v>132.97214833872414</c:v>
                </c:pt>
                <c:pt idx="143">
                  <c:v>133.65010184756687</c:v>
                </c:pt>
                <c:pt idx="144">
                  <c:v>134.33123736635793</c:v>
                </c:pt>
                <c:pt idx="145">
                  <c:v>135.01555489509727</c:v>
                </c:pt>
                <c:pt idx="146">
                  <c:v>135.70305443378496</c:v>
                </c:pt>
                <c:pt idx="147">
                  <c:v>136.39373598242094</c:v>
                </c:pt>
                <c:pt idx="148">
                  <c:v>137.08759954100526</c:v>
                </c:pt>
                <c:pt idx="149">
                  <c:v>137.78464510953788</c:v>
                </c:pt>
                <c:pt idx="150">
                  <c:v>138.48487268801881</c:v>
                </c:pt>
                <c:pt idx="151">
                  <c:v>139.18828227644804</c:v>
                </c:pt>
                <c:pt idx="152">
                  <c:v>139.89487387482561</c:v>
                </c:pt>
                <c:pt idx="153">
                  <c:v>140.60464748315147</c:v>
                </c:pt>
                <c:pt idx="154">
                  <c:v>141.31760310142568</c:v>
                </c:pt>
                <c:pt idx="155">
                  <c:v>142.03374072964817</c:v>
                </c:pt>
                <c:pt idx="156">
                  <c:v>142.75306036781899</c:v>
                </c:pt>
                <c:pt idx="157">
                  <c:v>143.4755620159381</c:v>
                </c:pt>
                <c:pt idx="158">
                  <c:v>144.20124567400555</c:v>
                </c:pt>
                <c:pt idx="159">
                  <c:v>144.93011134202129</c:v>
                </c:pt>
                <c:pt idx="160">
                  <c:v>145.66215901998538</c:v>
                </c:pt>
                <c:pt idx="161">
                  <c:v>146.39738870789776</c:v>
                </c:pt>
                <c:pt idx="162">
                  <c:v>147.13580040575846</c:v>
                </c:pt>
                <c:pt idx="163">
                  <c:v>147.87739411356745</c:v>
                </c:pt>
                <c:pt idx="164">
                  <c:v>148.62216983132478</c:v>
                </c:pt>
                <c:pt idx="165">
                  <c:v>149.37012755903044</c:v>
                </c:pt>
                <c:pt idx="166">
                  <c:v>150.12126729668438</c:v>
                </c:pt>
                <c:pt idx="167">
                  <c:v>150.87558904428664</c:v>
                </c:pt>
                <c:pt idx="168">
                  <c:v>151.63309280183722</c:v>
                </c:pt>
                <c:pt idx="169">
                  <c:v>152.39377856933612</c:v>
                </c:pt>
                <c:pt idx="170">
                  <c:v>153.15764634678331</c:v>
                </c:pt>
                <c:pt idx="171">
                  <c:v>153.92469613417882</c:v>
                </c:pt>
                <c:pt idx="172">
                  <c:v>154.69492793152267</c:v>
                </c:pt>
                <c:pt idx="173">
                  <c:v>155.46834173881481</c:v>
                </c:pt>
                <c:pt idx="174">
                  <c:v>156.24493755605528</c:v>
                </c:pt>
                <c:pt idx="175">
                  <c:v>157.02471538324403</c:v>
                </c:pt>
                <c:pt idx="176">
                  <c:v>157.80767522038113</c:v>
                </c:pt>
                <c:pt idx="177">
                  <c:v>158.59381706746655</c:v>
                </c:pt>
                <c:pt idx="178">
                  <c:v>159.38314092450025</c:v>
                </c:pt>
                <c:pt idx="179">
                  <c:v>160.17564679148228</c:v>
                </c:pt>
                <c:pt idx="180">
                  <c:v>160.97133466841262</c:v>
                </c:pt>
                <c:pt idx="181">
                  <c:v>161.77020455529129</c:v>
                </c:pt>
                <c:pt idx="182">
                  <c:v>162.57225645211824</c:v>
                </c:pt>
                <c:pt idx="183">
                  <c:v>163.37749035889351</c:v>
                </c:pt>
                <c:pt idx="184">
                  <c:v>164.18590627561713</c:v>
                </c:pt>
                <c:pt idx="185">
                  <c:v>164.99750420228904</c:v>
                </c:pt>
                <c:pt idx="186">
                  <c:v>165.81228413890926</c:v>
                </c:pt>
                <c:pt idx="187">
                  <c:v>166.63024608547781</c:v>
                </c:pt>
                <c:pt idx="188">
                  <c:v>167.45139004199464</c:v>
                </c:pt>
                <c:pt idx="189">
                  <c:v>168.27571600845982</c:v>
                </c:pt>
                <c:pt idx="190">
                  <c:v>169.1032239848733</c:v>
                </c:pt>
                <c:pt idx="191">
                  <c:v>169.93391397123509</c:v>
                </c:pt>
                <c:pt idx="192">
                  <c:v>170.76778596754519</c:v>
                </c:pt>
                <c:pt idx="193">
                  <c:v>171.60483997380362</c:v>
                </c:pt>
                <c:pt idx="194">
                  <c:v>172.44507599001034</c:v>
                </c:pt>
                <c:pt idx="195">
                  <c:v>173.2884940161654</c:v>
                </c:pt>
                <c:pt idx="196">
                  <c:v>174.13509405226876</c:v>
                </c:pt>
                <c:pt idx="197">
                  <c:v>174.98487609832043</c:v>
                </c:pt>
                <c:pt idx="198">
                  <c:v>175.83784015432042</c:v>
                </c:pt>
                <c:pt idx="199">
                  <c:v>176.69398622026873</c:v>
                </c:pt>
                <c:pt idx="200">
                  <c:v>177.55331429616535</c:v>
                </c:pt>
                <c:pt idx="201">
                  <c:v>178.41582438201027</c:v>
                </c:pt>
                <c:pt idx="202">
                  <c:v>179.28151647780351</c:v>
                </c:pt>
                <c:pt idx="203">
                  <c:v>180.15039058354506</c:v>
                </c:pt>
                <c:pt idx="204">
                  <c:v>181.02244669923493</c:v>
                </c:pt>
                <c:pt idx="205">
                  <c:v>181.89768482487312</c:v>
                </c:pt>
                <c:pt idx="206">
                  <c:v>182.77610496045963</c:v>
                </c:pt>
                <c:pt idx="207">
                  <c:v>183.65770710599443</c:v>
                </c:pt>
                <c:pt idx="208">
                  <c:v>184.54249126147755</c:v>
                </c:pt>
                <c:pt idx="209">
                  <c:v>185.43045742690899</c:v>
                </c:pt>
                <c:pt idx="210">
                  <c:v>186.32160560228874</c:v>
                </c:pt>
                <c:pt idx="211">
                  <c:v>187.21593578761681</c:v>
                </c:pt>
                <c:pt idx="212">
                  <c:v>188.11344798289321</c:v>
                </c:pt>
                <c:pt idx="213">
                  <c:v>189.01414218811789</c:v>
                </c:pt>
                <c:pt idx="214">
                  <c:v>189.91801840329089</c:v>
                </c:pt>
                <c:pt idx="215">
                  <c:v>190.82507662841221</c:v>
                </c:pt>
                <c:pt idx="216">
                  <c:v>191.73531686348184</c:v>
                </c:pt>
                <c:pt idx="217">
                  <c:v>192.6487391084998</c:v>
                </c:pt>
                <c:pt idx="218">
                  <c:v>193.56534336346607</c:v>
                </c:pt>
                <c:pt idx="219">
                  <c:v>194.48512962838063</c:v>
                </c:pt>
                <c:pt idx="220">
                  <c:v>195.40809790324352</c:v>
                </c:pt>
                <c:pt idx="221">
                  <c:v>196.33424818805474</c:v>
                </c:pt>
                <c:pt idx="222">
                  <c:v>197.26358048281423</c:v>
                </c:pt>
                <c:pt idx="223">
                  <c:v>198.19609478752207</c:v>
                </c:pt>
                <c:pt idx="224">
                  <c:v>199.13179110217823</c:v>
                </c:pt>
                <c:pt idx="225">
                  <c:v>200.07066942678267</c:v>
                </c:pt>
                <c:pt idx="226">
                  <c:v>201.01272976133544</c:v>
                </c:pt>
                <c:pt idx="227">
                  <c:v>201.95797210583652</c:v>
                </c:pt>
                <c:pt idx="228">
                  <c:v>202.90639646028592</c:v>
                </c:pt>
                <c:pt idx="229">
                  <c:v>203.85800282468364</c:v>
                </c:pt>
                <c:pt idx="230">
                  <c:v>204.81279119902968</c:v>
                </c:pt>
                <c:pt idx="231">
                  <c:v>205.770761583324</c:v>
                </c:pt>
                <c:pt idx="232">
                  <c:v>206.73191397756665</c:v>
                </c:pt>
                <c:pt idx="233">
                  <c:v>207.69624838175764</c:v>
                </c:pt>
                <c:pt idx="234">
                  <c:v>208.6637647958969</c:v>
                </c:pt>
                <c:pt idx="235">
                  <c:v>209.6344632199845</c:v>
                </c:pt>
                <c:pt idx="236">
                  <c:v>210.60834365402042</c:v>
                </c:pt>
                <c:pt idx="237">
                  <c:v>211.58540609800463</c:v>
                </c:pt>
                <c:pt idx="238">
                  <c:v>212.56565055193715</c:v>
                </c:pt>
                <c:pt idx="239">
                  <c:v>213.549077015818</c:v>
                </c:pt>
                <c:pt idx="240">
                  <c:v>214.53568548964716</c:v>
                </c:pt>
                <c:pt idx="241">
                  <c:v>215.52547597342465</c:v>
                </c:pt>
                <c:pt idx="242">
                  <c:v>216.51844846715045</c:v>
                </c:pt>
                <c:pt idx="243">
                  <c:v>217.51460297082457</c:v>
                </c:pt>
                <c:pt idx="244">
                  <c:v>218.51393948444695</c:v>
                </c:pt>
                <c:pt idx="245">
                  <c:v>219.51645800801771</c:v>
                </c:pt>
                <c:pt idx="246">
                  <c:v>220.52215854153673</c:v>
                </c:pt>
                <c:pt idx="247">
                  <c:v>221.53104108500412</c:v>
                </c:pt>
                <c:pt idx="248">
                  <c:v>222.54310563841977</c:v>
                </c:pt>
                <c:pt idx="249">
                  <c:v>223.55835220178375</c:v>
                </c:pt>
                <c:pt idx="250">
                  <c:v>224.57678077509604</c:v>
                </c:pt>
                <c:pt idx="251">
                  <c:v>225.59839135835668</c:v>
                </c:pt>
                <c:pt idx="252">
                  <c:v>226.62318395156558</c:v>
                </c:pt>
                <c:pt idx="253">
                  <c:v>227.65115855472283</c:v>
                </c:pt>
                <c:pt idx="254">
                  <c:v>228.68231516782839</c:v>
                </c:pt>
                <c:pt idx="255">
                  <c:v>229.71665379088228</c:v>
                </c:pt>
                <c:pt idx="256">
                  <c:v>230.75417442388445</c:v>
                </c:pt>
                <c:pt idx="257">
                  <c:v>231.79487706683494</c:v>
                </c:pt>
                <c:pt idx="258">
                  <c:v>232.83876171973375</c:v>
                </c:pt>
                <c:pt idx="259">
                  <c:v>233.88582838258088</c:v>
                </c:pt>
                <c:pt idx="260">
                  <c:v>234.9360770553763</c:v>
                </c:pt>
                <c:pt idx="261">
                  <c:v>235.98950773812004</c:v>
                </c:pt>
                <c:pt idx="262">
                  <c:v>237.04612043081212</c:v>
                </c:pt>
                <c:pt idx="263">
                  <c:v>238.1059151334525</c:v>
                </c:pt>
                <c:pt idx="264">
                  <c:v>239.16889184604119</c:v>
                </c:pt>
                <c:pt idx="265">
                  <c:v>240.23505056857817</c:v>
                </c:pt>
                <c:pt idx="266">
                  <c:v>241.3043913010635</c:v>
                </c:pt>
                <c:pt idx="267">
                  <c:v>242.37691404349715</c:v>
                </c:pt>
                <c:pt idx="268">
                  <c:v>243.45261879587909</c:v>
                </c:pt>
                <c:pt idx="269">
                  <c:v>244.53150555820935</c:v>
                </c:pt>
                <c:pt idx="270">
                  <c:v>245.61357433048792</c:v>
                </c:pt>
                <c:pt idx="271">
                  <c:v>246.69882511271481</c:v>
                </c:pt>
                <c:pt idx="272">
                  <c:v>247.78725790489</c:v>
                </c:pt>
                <c:pt idx="273">
                  <c:v>248.87887270701353</c:v>
                </c:pt>
                <c:pt idx="274">
                  <c:v>249.97366951908535</c:v>
                </c:pt>
                <c:pt idx="275">
                  <c:v>251.07164834110549</c:v>
                </c:pt>
                <c:pt idx="276">
                  <c:v>252.17280917307394</c:v>
                </c:pt>
                <c:pt idx="277">
                  <c:v>253.27715201499072</c:v>
                </c:pt>
                <c:pt idx="278">
                  <c:v>254.38467686685578</c:v>
                </c:pt>
                <c:pt idx="279">
                  <c:v>255.4953837286692</c:v>
                </c:pt>
                <c:pt idx="280">
                  <c:v>256.60927260043093</c:v>
                </c:pt>
                <c:pt idx="281">
                  <c:v>257.72634348214092</c:v>
                </c:pt>
                <c:pt idx="282">
                  <c:v>258.84659637379923</c:v>
                </c:pt>
                <c:pt idx="283">
                  <c:v>259.97003127540592</c:v>
                </c:pt>
                <c:pt idx="284">
                  <c:v>261.09664818696092</c:v>
                </c:pt>
                <c:pt idx="285">
                  <c:v>262.22644710846419</c:v>
                </c:pt>
                <c:pt idx="286">
                  <c:v>263.35942803991577</c:v>
                </c:pt>
                <c:pt idx="287">
                  <c:v>264.49559098131567</c:v>
                </c:pt>
                <c:pt idx="288">
                  <c:v>265.63493593266389</c:v>
                </c:pt>
                <c:pt idx="289">
                  <c:v>266.77746289396043</c:v>
                </c:pt>
                <c:pt idx="290">
                  <c:v>267.92317186520529</c:v>
                </c:pt>
                <c:pt idx="291">
                  <c:v>269.07206284639841</c:v>
                </c:pt>
                <c:pt idx="292">
                  <c:v>270.22413583753985</c:v>
                </c:pt>
                <c:pt idx="293">
                  <c:v>271.37939083862966</c:v>
                </c:pt>
                <c:pt idx="294">
                  <c:v>272.53782784966779</c:v>
                </c:pt>
                <c:pt idx="295">
                  <c:v>273.69944687065419</c:v>
                </c:pt>
                <c:pt idx="296">
                  <c:v>274.8642479015889</c:v>
                </c:pt>
                <c:pt idx="297">
                  <c:v>276.03223094247198</c:v>
                </c:pt>
                <c:pt idx="298">
                  <c:v>277.20339599330327</c:v>
                </c:pt>
                <c:pt idx="299">
                  <c:v>278.377743054083</c:v>
                </c:pt>
                <c:pt idx="300">
                  <c:v>279.55527212481093</c:v>
                </c:pt>
                <c:pt idx="301">
                  <c:v>280.73598320548729</c:v>
                </c:pt>
                <c:pt idx="302">
                  <c:v>281.91987629611185</c:v>
                </c:pt>
                <c:pt idx="303">
                  <c:v>283.10695139668479</c:v>
                </c:pt>
                <c:pt idx="304">
                  <c:v>284.29720850720605</c:v>
                </c:pt>
                <c:pt idx="305">
                  <c:v>285.49064762767557</c:v>
                </c:pt>
                <c:pt idx="306">
                  <c:v>286.68726875809347</c:v>
                </c:pt>
                <c:pt idx="307">
                  <c:v>287.88707189845962</c:v>
                </c:pt>
                <c:pt idx="308">
                  <c:v>289.09005704877416</c:v>
                </c:pt>
                <c:pt idx="309">
                  <c:v>290.29622420903695</c:v>
                </c:pt>
                <c:pt idx="310">
                  <c:v>291.50557337924806</c:v>
                </c:pt>
                <c:pt idx="311">
                  <c:v>292.71810455940749</c:v>
                </c:pt>
                <c:pt idx="312">
                  <c:v>293.93381774951524</c:v>
                </c:pt>
                <c:pt idx="313">
                  <c:v>295.15271294957131</c:v>
                </c:pt>
                <c:pt idx="314">
                  <c:v>296.3747901595757</c:v>
                </c:pt>
                <c:pt idx="315">
                  <c:v>297.60004937952834</c:v>
                </c:pt>
                <c:pt idx="316">
                  <c:v>298.82849060942937</c:v>
                </c:pt>
                <c:pt idx="317">
                  <c:v>300.06011384927865</c:v>
                </c:pt>
                <c:pt idx="318">
                  <c:v>301.29491909907631</c:v>
                </c:pt>
                <c:pt idx="319">
                  <c:v>302.53290635882229</c:v>
                </c:pt>
                <c:pt idx="320">
                  <c:v>303.77407562851647</c:v>
                </c:pt>
                <c:pt idx="321">
                  <c:v>305.01842690815909</c:v>
                </c:pt>
                <c:pt idx="322">
                  <c:v>306.26596019774996</c:v>
                </c:pt>
                <c:pt idx="323">
                  <c:v>307.51667549728916</c:v>
                </c:pt>
                <c:pt idx="324">
                  <c:v>308.77057280677667</c:v>
                </c:pt>
                <c:pt idx="325">
                  <c:v>310.0276521262125</c:v>
                </c:pt>
                <c:pt idx="326">
                  <c:v>311.28791345559659</c:v>
                </c:pt>
                <c:pt idx="327">
                  <c:v>312.55135679492912</c:v>
                </c:pt>
                <c:pt idx="328">
                  <c:v>313.81798214420985</c:v>
                </c:pt>
                <c:pt idx="329">
                  <c:v>315.0877895034389</c:v>
                </c:pt>
                <c:pt idx="330">
                  <c:v>316.36077887261632</c:v>
                </c:pt>
                <c:pt idx="331">
                  <c:v>317.63695025174206</c:v>
                </c:pt>
                <c:pt idx="332">
                  <c:v>318.91630364081607</c:v>
                </c:pt>
                <c:pt idx="333">
                  <c:v>320.19883903983839</c:v>
                </c:pt>
                <c:pt idx="334">
                  <c:v>321.48455644880903</c:v>
                </c:pt>
                <c:pt idx="335">
                  <c:v>322.77345586772799</c:v>
                </c:pt>
                <c:pt idx="336">
                  <c:v>324.06553729659527</c:v>
                </c:pt>
                <c:pt idx="337">
                  <c:v>325.36080073541086</c:v>
                </c:pt>
                <c:pt idx="338">
                  <c:v>326.65924618417478</c:v>
                </c:pt>
                <c:pt idx="339">
                  <c:v>327.96087364288701</c:v>
                </c:pt>
                <c:pt idx="340">
                  <c:v>329.2656831115475</c:v>
                </c:pt>
                <c:pt idx="341">
                  <c:v>330.57367459015632</c:v>
                </c:pt>
                <c:pt idx="342">
                  <c:v>331.8848480787135</c:v>
                </c:pt>
                <c:pt idx="343">
                  <c:v>333.19920357721901</c:v>
                </c:pt>
                <c:pt idx="344">
                  <c:v>334.51674108567278</c:v>
                </c:pt>
                <c:pt idx="345">
                  <c:v>335.83746060407486</c:v>
                </c:pt>
                <c:pt idx="346">
                  <c:v>337.16136213242527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B8-4CDD-BA35-252836BC0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588256"/>
        <c:axId val="1467589216"/>
      </c:lineChart>
      <c:catAx>
        <c:axId val="1467588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589216"/>
        <c:crosses val="autoZero"/>
        <c:auto val="1"/>
        <c:lblAlgn val="ctr"/>
        <c:lblOffset val="100"/>
        <c:noMultiLvlLbl val="0"/>
      </c:catAx>
      <c:valAx>
        <c:axId val="1467589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58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318479180085789E-2"/>
          <c:y val="2.5428331875182269E-2"/>
          <c:w val="0.8900135396264115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v>Ряд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Лист1!$B$314:$B$348</c:f>
              <c:numCache>
                <c:formatCode>General</c:formatCode>
                <c:ptCount val="35"/>
                <c:pt idx="0">
                  <c:v>250.7</c:v>
                </c:pt>
                <c:pt idx="1">
                  <c:v>253.4</c:v>
                </c:pt>
                <c:pt idx="2">
                  <c:v>271.7</c:v>
                </c:pt>
                <c:pt idx="3">
                  <c:v>280.39999999999998</c:v>
                </c:pt>
                <c:pt idx="4">
                  <c:v>278.7</c:v>
                </c:pt>
                <c:pt idx="5">
                  <c:v>286.8</c:v>
                </c:pt>
                <c:pt idx="6">
                  <c:v>269.3</c:v>
                </c:pt>
                <c:pt idx="7">
                  <c:v>260.39999999999998</c:v>
                </c:pt>
                <c:pt idx="8">
                  <c:v>263.8</c:v>
                </c:pt>
                <c:pt idx="9">
                  <c:v>269.10000000000002</c:v>
                </c:pt>
                <c:pt idx="10">
                  <c:v>266.60000000000002</c:v>
                </c:pt>
                <c:pt idx="11">
                  <c:v>357.3</c:v>
                </c:pt>
                <c:pt idx="12">
                  <c:v>266.2</c:v>
                </c:pt>
                <c:pt idx="13">
                  <c:v>267.5</c:v>
                </c:pt>
                <c:pt idx="14">
                  <c:v>286.5</c:v>
                </c:pt>
                <c:pt idx="15">
                  <c:v>274.2</c:v>
                </c:pt>
                <c:pt idx="16">
                  <c:v>280.8</c:v>
                </c:pt>
                <c:pt idx="17">
                  <c:v>287.5</c:v>
                </c:pt>
                <c:pt idx="18">
                  <c:v>275.2</c:v>
                </c:pt>
                <c:pt idx="19">
                  <c:v>261.7</c:v>
                </c:pt>
                <c:pt idx="20">
                  <c:v>270.60000000000002</c:v>
                </c:pt>
                <c:pt idx="21">
                  <c:v>270</c:v>
                </c:pt>
                <c:pt idx="22">
                  <c:v>266</c:v>
                </c:pt>
                <c:pt idx="23">
                  <c:v>371</c:v>
                </c:pt>
                <c:pt idx="24">
                  <c:v>263.8</c:v>
                </c:pt>
                <c:pt idx="25">
                  <c:v>268.3</c:v>
                </c:pt>
                <c:pt idx="26">
                  <c:v>287.3</c:v>
                </c:pt>
                <c:pt idx="27">
                  <c:v>294.5</c:v>
                </c:pt>
                <c:pt idx="28">
                  <c:v>289.5</c:v>
                </c:pt>
                <c:pt idx="29">
                  <c:v>299.89999999999998</c:v>
                </c:pt>
                <c:pt idx="30">
                  <c:v>280.39999999999998</c:v>
                </c:pt>
                <c:pt idx="31">
                  <c:v>265</c:v>
                </c:pt>
                <c:pt idx="32">
                  <c:v>274.8</c:v>
                </c:pt>
                <c:pt idx="33">
                  <c:v>271</c:v>
                </c:pt>
                <c:pt idx="34">
                  <c:v>272.89999999999998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5-4FA1-898B-FDF6686BAE49}"/>
            </c:ext>
          </c:extLst>
        </c:ser>
        <c:ser>
          <c:idx val="1"/>
          <c:order val="1"/>
          <c:tx>
            <c:v>Ряд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Лист1!$C$314:$C$348</c:f>
              <c:numCache>
                <c:formatCode>General</c:formatCode>
                <c:ptCount val="35"/>
                <c:pt idx="0">
                  <c:v>313</c:v>
                </c:pt>
                <c:pt idx="1">
                  <c:v>314</c:v>
                </c:pt>
                <c:pt idx="2">
                  <c:v>315</c:v>
                </c:pt>
                <c:pt idx="3">
                  <c:v>316</c:v>
                </c:pt>
                <c:pt idx="4">
                  <c:v>317</c:v>
                </c:pt>
                <c:pt idx="5">
                  <c:v>318</c:v>
                </c:pt>
                <c:pt idx="6">
                  <c:v>319</c:v>
                </c:pt>
                <c:pt idx="7">
                  <c:v>320</c:v>
                </c:pt>
                <c:pt idx="8">
                  <c:v>321</c:v>
                </c:pt>
                <c:pt idx="9">
                  <c:v>322</c:v>
                </c:pt>
                <c:pt idx="10">
                  <c:v>323</c:v>
                </c:pt>
                <c:pt idx="11">
                  <c:v>324</c:v>
                </c:pt>
                <c:pt idx="12">
                  <c:v>325</c:v>
                </c:pt>
                <c:pt idx="13">
                  <c:v>326</c:v>
                </c:pt>
                <c:pt idx="14">
                  <c:v>327</c:v>
                </c:pt>
                <c:pt idx="15">
                  <c:v>328</c:v>
                </c:pt>
                <c:pt idx="16">
                  <c:v>329</c:v>
                </c:pt>
                <c:pt idx="17">
                  <c:v>330</c:v>
                </c:pt>
                <c:pt idx="18">
                  <c:v>331</c:v>
                </c:pt>
                <c:pt idx="19">
                  <c:v>332</c:v>
                </c:pt>
                <c:pt idx="20">
                  <c:v>333</c:v>
                </c:pt>
                <c:pt idx="21">
                  <c:v>334</c:v>
                </c:pt>
                <c:pt idx="22">
                  <c:v>335</c:v>
                </c:pt>
                <c:pt idx="23">
                  <c:v>336</c:v>
                </c:pt>
                <c:pt idx="24">
                  <c:v>337</c:v>
                </c:pt>
                <c:pt idx="25">
                  <c:v>338</c:v>
                </c:pt>
                <c:pt idx="26">
                  <c:v>339</c:v>
                </c:pt>
                <c:pt idx="27">
                  <c:v>340</c:v>
                </c:pt>
                <c:pt idx="28">
                  <c:v>341</c:v>
                </c:pt>
                <c:pt idx="29">
                  <c:v>342</c:v>
                </c:pt>
                <c:pt idx="30">
                  <c:v>343</c:v>
                </c:pt>
                <c:pt idx="31">
                  <c:v>344</c:v>
                </c:pt>
                <c:pt idx="32">
                  <c:v>345</c:v>
                </c:pt>
                <c:pt idx="33">
                  <c:v>346</c:v>
                </c:pt>
                <c:pt idx="34">
                  <c:v>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5-4FA1-898B-FDF6686B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597376"/>
        <c:axId val="1467602656"/>
      </c:lineChart>
      <c:catAx>
        <c:axId val="146759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602656"/>
        <c:crosses val="autoZero"/>
        <c:auto val="1"/>
        <c:lblAlgn val="ctr"/>
        <c:lblOffset val="100"/>
        <c:noMultiLvlLbl val="0"/>
      </c:catAx>
      <c:valAx>
        <c:axId val="1467602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759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Ряд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Лист2!$B$2:$B$348</c:f>
              <c:numCache>
                <c:formatCode>General</c:formatCode>
                <c:ptCount val="347"/>
                <c:pt idx="0">
                  <c:v>100</c:v>
                </c:pt>
                <c:pt idx="1">
                  <c:v>99.04</c:v>
                </c:pt>
                <c:pt idx="2">
                  <c:v>101.77</c:v>
                </c:pt>
                <c:pt idx="3">
                  <c:v>110.05</c:v>
                </c:pt>
                <c:pt idx="4">
                  <c:v>115.47</c:v>
                </c:pt>
                <c:pt idx="5">
                  <c:v>120.65</c:v>
                </c:pt>
                <c:pt idx="6">
                  <c:v>116.38</c:v>
                </c:pt>
                <c:pt idx="7">
                  <c:v>107.85</c:v>
                </c:pt>
                <c:pt idx="8">
                  <c:v>108.93</c:v>
                </c:pt>
                <c:pt idx="9">
                  <c:v>103.39</c:v>
                </c:pt>
                <c:pt idx="10">
                  <c:v>99.35</c:v>
                </c:pt>
                <c:pt idx="11">
                  <c:v>119.75</c:v>
                </c:pt>
                <c:pt idx="12">
                  <c:v>97</c:v>
                </c:pt>
                <c:pt idx="13">
                  <c:v>94.09</c:v>
                </c:pt>
                <c:pt idx="14">
                  <c:v>99.74</c:v>
                </c:pt>
                <c:pt idx="15">
                  <c:v>95.75</c:v>
                </c:pt>
                <c:pt idx="16">
                  <c:v>95.84</c:v>
                </c:pt>
                <c:pt idx="17">
                  <c:v>102.55</c:v>
                </c:pt>
                <c:pt idx="18">
                  <c:v>103.58</c:v>
                </c:pt>
                <c:pt idx="19">
                  <c:v>104.61</c:v>
                </c:pt>
                <c:pt idx="20">
                  <c:v>105.66</c:v>
                </c:pt>
                <c:pt idx="21">
                  <c:v>96.15</c:v>
                </c:pt>
                <c:pt idx="22">
                  <c:v>89.42</c:v>
                </c:pt>
                <c:pt idx="23">
                  <c:v>96.57</c:v>
                </c:pt>
                <c:pt idx="24">
                  <c:v>69.53</c:v>
                </c:pt>
                <c:pt idx="25">
                  <c:v>66.75</c:v>
                </c:pt>
                <c:pt idx="26">
                  <c:v>68.75</c:v>
                </c:pt>
                <c:pt idx="27">
                  <c:v>67.38</c:v>
                </c:pt>
                <c:pt idx="28">
                  <c:v>69.400000000000006</c:v>
                </c:pt>
                <c:pt idx="29">
                  <c:v>72.87</c:v>
                </c:pt>
                <c:pt idx="30">
                  <c:v>72.14</c:v>
                </c:pt>
                <c:pt idx="31">
                  <c:v>71.849999999999994</c:v>
                </c:pt>
                <c:pt idx="32">
                  <c:v>74.73</c:v>
                </c:pt>
                <c:pt idx="33">
                  <c:v>75.47</c:v>
                </c:pt>
                <c:pt idx="34">
                  <c:v>74.790000000000006</c:v>
                </c:pt>
                <c:pt idx="35">
                  <c:v>86.76</c:v>
                </c:pt>
                <c:pt idx="36">
                  <c:v>73.75</c:v>
                </c:pt>
                <c:pt idx="37">
                  <c:v>75.22</c:v>
                </c:pt>
                <c:pt idx="38">
                  <c:v>79.739999999999995</c:v>
                </c:pt>
                <c:pt idx="39">
                  <c:v>78.14</c:v>
                </c:pt>
                <c:pt idx="40">
                  <c:v>80.48</c:v>
                </c:pt>
                <c:pt idx="41">
                  <c:v>85.39</c:v>
                </c:pt>
                <c:pt idx="42">
                  <c:v>85.39</c:v>
                </c:pt>
                <c:pt idx="43">
                  <c:v>84.54</c:v>
                </c:pt>
                <c:pt idx="44">
                  <c:v>86.23</c:v>
                </c:pt>
                <c:pt idx="45">
                  <c:v>84.51</c:v>
                </c:pt>
                <c:pt idx="46">
                  <c:v>81.97</c:v>
                </c:pt>
                <c:pt idx="47">
                  <c:v>98.37</c:v>
                </c:pt>
                <c:pt idx="48">
                  <c:v>76.73</c:v>
                </c:pt>
                <c:pt idx="49">
                  <c:v>76.73</c:v>
                </c:pt>
                <c:pt idx="50">
                  <c:v>82.86</c:v>
                </c:pt>
                <c:pt idx="51">
                  <c:v>82.03</c:v>
                </c:pt>
                <c:pt idx="52">
                  <c:v>83.02</c:v>
                </c:pt>
                <c:pt idx="53">
                  <c:v>88.66</c:v>
                </c:pt>
                <c:pt idx="54">
                  <c:v>88.4</c:v>
                </c:pt>
                <c:pt idx="55">
                  <c:v>86.98</c:v>
                </c:pt>
                <c:pt idx="56">
                  <c:v>91.16</c:v>
                </c:pt>
                <c:pt idx="57">
                  <c:v>89.15</c:v>
                </c:pt>
                <c:pt idx="58">
                  <c:v>87.91</c:v>
                </c:pt>
                <c:pt idx="59">
                  <c:v>106.01</c:v>
                </c:pt>
                <c:pt idx="60">
                  <c:v>83.01</c:v>
                </c:pt>
                <c:pt idx="61">
                  <c:v>82.51</c:v>
                </c:pt>
                <c:pt idx="62">
                  <c:v>88.29</c:v>
                </c:pt>
                <c:pt idx="63">
                  <c:v>86.52</c:v>
                </c:pt>
                <c:pt idx="64">
                  <c:v>86.26</c:v>
                </c:pt>
                <c:pt idx="65">
                  <c:v>92.21</c:v>
                </c:pt>
                <c:pt idx="66">
                  <c:v>90.74</c:v>
                </c:pt>
                <c:pt idx="67">
                  <c:v>83.48</c:v>
                </c:pt>
                <c:pt idx="68">
                  <c:v>63.44</c:v>
                </c:pt>
                <c:pt idx="69">
                  <c:v>60.97</c:v>
                </c:pt>
                <c:pt idx="70">
                  <c:v>59.81</c:v>
                </c:pt>
                <c:pt idx="71">
                  <c:v>67.89</c:v>
                </c:pt>
                <c:pt idx="72">
                  <c:v>49.22</c:v>
                </c:pt>
                <c:pt idx="73">
                  <c:v>48.77</c:v>
                </c:pt>
                <c:pt idx="74">
                  <c:v>54.48</c:v>
                </c:pt>
                <c:pt idx="75">
                  <c:v>54.48</c:v>
                </c:pt>
                <c:pt idx="76">
                  <c:v>55.13</c:v>
                </c:pt>
                <c:pt idx="77">
                  <c:v>59.38</c:v>
                </c:pt>
                <c:pt idx="78">
                  <c:v>57.54</c:v>
                </c:pt>
                <c:pt idx="79">
                  <c:v>56.45</c:v>
                </c:pt>
                <c:pt idx="80">
                  <c:v>58.2</c:v>
                </c:pt>
                <c:pt idx="81">
                  <c:v>58.43</c:v>
                </c:pt>
                <c:pt idx="82">
                  <c:v>60.18</c:v>
                </c:pt>
                <c:pt idx="83">
                  <c:v>74.87</c:v>
                </c:pt>
                <c:pt idx="84">
                  <c:v>60.57</c:v>
                </c:pt>
                <c:pt idx="85">
                  <c:v>60.2</c:v>
                </c:pt>
                <c:pt idx="86">
                  <c:v>65.56</c:v>
                </c:pt>
                <c:pt idx="87">
                  <c:v>65.69</c:v>
                </c:pt>
                <c:pt idx="88">
                  <c:v>66.41</c:v>
                </c:pt>
                <c:pt idx="89">
                  <c:v>70.67</c:v>
                </c:pt>
                <c:pt idx="90">
                  <c:v>69.819999999999993</c:v>
                </c:pt>
                <c:pt idx="91">
                  <c:v>68.77</c:v>
                </c:pt>
                <c:pt idx="92">
                  <c:v>70.209999999999994</c:v>
                </c:pt>
                <c:pt idx="93">
                  <c:v>70.569999999999993</c:v>
                </c:pt>
                <c:pt idx="94">
                  <c:v>71.91</c:v>
                </c:pt>
                <c:pt idx="95">
                  <c:v>85.42</c:v>
                </c:pt>
                <c:pt idx="96">
                  <c:v>75.430000000000007</c:v>
                </c:pt>
                <c:pt idx="97">
                  <c:v>71.58</c:v>
                </c:pt>
                <c:pt idx="98">
                  <c:v>78.599999999999994</c:v>
                </c:pt>
                <c:pt idx="99">
                  <c:v>76</c:v>
                </c:pt>
                <c:pt idx="100">
                  <c:v>78.06</c:v>
                </c:pt>
                <c:pt idx="101">
                  <c:v>82.51</c:v>
                </c:pt>
                <c:pt idx="102">
                  <c:v>84.07</c:v>
                </c:pt>
                <c:pt idx="103">
                  <c:v>84.33</c:v>
                </c:pt>
                <c:pt idx="104">
                  <c:v>84.41</c:v>
                </c:pt>
                <c:pt idx="105">
                  <c:v>86.27</c:v>
                </c:pt>
                <c:pt idx="106">
                  <c:v>86.61</c:v>
                </c:pt>
                <c:pt idx="107">
                  <c:v>108</c:v>
                </c:pt>
                <c:pt idx="108">
                  <c:v>87.16</c:v>
                </c:pt>
                <c:pt idx="109">
                  <c:v>85.33</c:v>
                </c:pt>
                <c:pt idx="110">
                  <c:v>91.39</c:v>
                </c:pt>
                <c:pt idx="111">
                  <c:v>92.03</c:v>
                </c:pt>
                <c:pt idx="112">
                  <c:v>92.12</c:v>
                </c:pt>
                <c:pt idx="113">
                  <c:v>97.55</c:v>
                </c:pt>
                <c:pt idx="114">
                  <c:v>99.7</c:v>
                </c:pt>
                <c:pt idx="115">
                  <c:v>97.71</c:v>
                </c:pt>
                <c:pt idx="116">
                  <c:v>97.51</c:v>
                </c:pt>
                <c:pt idx="117">
                  <c:v>99.17</c:v>
                </c:pt>
                <c:pt idx="118">
                  <c:v>98.77</c:v>
                </c:pt>
                <c:pt idx="119">
                  <c:v>118.92</c:v>
                </c:pt>
                <c:pt idx="120">
                  <c:v>95.85</c:v>
                </c:pt>
                <c:pt idx="121">
                  <c:v>94.41</c:v>
                </c:pt>
                <c:pt idx="122">
                  <c:v>98.95</c:v>
                </c:pt>
                <c:pt idx="123">
                  <c:v>100.13</c:v>
                </c:pt>
                <c:pt idx="124">
                  <c:v>101.63</c:v>
                </c:pt>
                <c:pt idx="125">
                  <c:v>107.22</c:v>
                </c:pt>
                <c:pt idx="126">
                  <c:v>107.87</c:v>
                </c:pt>
                <c:pt idx="127">
                  <c:v>106.03</c:v>
                </c:pt>
                <c:pt idx="128">
                  <c:v>106.99</c:v>
                </c:pt>
                <c:pt idx="129">
                  <c:v>111.91</c:v>
                </c:pt>
                <c:pt idx="130">
                  <c:v>113.14</c:v>
                </c:pt>
                <c:pt idx="131">
                  <c:v>137.24</c:v>
                </c:pt>
                <c:pt idx="132">
                  <c:v>108.01</c:v>
                </c:pt>
                <c:pt idx="133">
                  <c:v>110.49</c:v>
                </c:pt>
                <c:pt idx="134">
                  <c:v>114.8</c:v>
                </c:pt>
                <c:pt idx="135">
                  <c:v>114.11</c:v>
                </c:pt>
                <c:pt idx="136">
                  <c:v>114.57</c:v>
                </c:pt>
                <c:pt idx="137">
                  <c:v>122.02</c:v>
                </c:pt>
                <c:pt idx="138">
                  <c:v>120.55</c:v>
                </c:pt>
                <c:pt idx="139">
                  <c:v>118.38</c:v>
                </c:pt>
                <c:pt idx="140">
                  <c:v>118.74</c:v>
                </c:pt>
                <c:pt idx="141">
                  <c:v>117.31</c:v>
                </c:pt>
                <c:pt idx="142">
                  <c:v>118.37</c:v>
                </c:pt>
                <c:pt idx="143">
                  <c:v>146.18</c:v>
                </c:pt>
                <c:pt idx="144">
                  <c:v>118.26</c:v>
                </c:pt>
                <c:pt idx="145">
                  <c:v>118.74</c:v>
                </c:pt>
                <c:pt idx="146">
                  <c:v>127.17</c:v>
                </c:pt>
                <c:pt idx="147">
                  <c:v>124.5</c:v>
                </c:pt>
                <c:pt idx="148">
                  <c:v>124.74</c:v>
                </c:pt>
                <c:pt idx="149">
                  <c:v>132.85</c:v>
                </c:pt>
                <c:pt idx="150">
                  <c:v>132.19</c:v>
                </c:pt>
                <c:pt idx="151">
                  <c:v>132.97999999999999</c:v>
                </c:pt>
                <c:pt idx="152">
                  <c:v>135.91</c:v>
                </c:pt>
                <c:pt idx="153">
                  <c:v>133.46</c:v>
                </c:pt>
                <c:pt idx="154">
                  <c:v>135.86000000000001</c:v>
                </c:pt>
                <c:pt idx="155">
                  <c:v>170.78</c:v>
                </c:pt>
                <c:pt idx="156">
                  <c:v>131.16</c:v>
                </c:pt>
                <c:pt idx="157">
                  <c:v>132.47</c:v>
                </c:pt>
                <c:pt idx="158">
                  <c:v>140.68</c:v>
                </c:pt>
                <c:pt idx="159">
                  <c:v>139.28</c:v>
                </c:pt>
                <c:pt idx="160">
                  <c:v>144.43</c:v>
                </c:pt>
                <c:pt idx="161">
                  <c:v>155.99</c:v>
                </c:pt>
                <c:pt idx="162">
                  <c:v>152.55000000000001</c:v>
                </c:pt>
                <c:pt idx="163">
                  <c:v>152.1</c:v>
                </c:pt>
                <c:pt idx="164">
                  <c:v>155.75</c:v>
                </c:pt>
                <c:pt idx="165">
                  <c:v>154.5</c:v>
                </c:pt>
                <c:pt idx="166">
                  <c:v>157.28</c:v>
                </c:pt>
                <c:pt idx="167">
                  <c:v>196.92</c:v>
                </c:pt>
                <c:pt idx="168">
                  <c:v>156.75</c:v>
                </c:pt>
                <c:pt idx="169">
                  <c:v>159.41</c:v>
                </c:pt>
                <c:pt idx="170">
                  <c:v>168.02</c:v>
                </c:pt>
                <c:pt idx="171">
                  <c:v>167.51</c:v>
                </c:pt>
                <c:pt idx="172">
                  <c:v>170.53</c:v>
                </c:pt>
                <c:pt idx="173">
                  <c:v>181.27</c:v>
                </c:pt>
                <c:pt idx="174">
                  <c:v>177.65</c:v>
                </c:pt>
                <c:pt idx="175">
                  <c:v>173.92</c:v>
                </c:pt>
                <c:pt idx="176">
                  <c:v>177.92</c:v>
                </c:pt>
                <c:pt idx="177">
                  <c:v>179.16</c:v>
                </c:pt>
                <c:pt idx="178">
                  <c:v>185.43</c:v>
                </c:pt>
                <c:pt idx="179">
                  <c:v>232.72</c:v>
                </c:pt>
                <c:pt idx="180">
                  <c:v>179.19</c:v>
                </c:pt>
                <c:pt idx="181">
                  <c:v>184.39</c:v>
                </c:pt>
                <c:pt idx="182">
                  <c:v>192.13</c:v>
                </c:pt>
                <c:pt idx="183">
                  <c:v>194.06</c:v>
                </c:pt>
                <c:pt idx="184">
                  <c:v>192.89</c:v>
                </c:pt>
                <c:pt idx="185">
                  <c:v>203.31</c:v>
                </c:pt>
                <c:pt idx="186">
                  <c:v>203.31</c:v>
                </c:pt>
                <c:pt idx="187">
                  <c:v>197.61</c:v>
                </c:pt>
                <c:pt idx="188">
                  <c:v>201.76</c:v>
                </c:pt>
                <c:pt idx="189">
                  <c:v>198.94</c:v>
                </c:pt>
                <c:pt idx="190">
                  <c:v>196.75</c:v>
                </c:pt>
                <c:pt idx="191">
                  <c:v>240.63</c:v>
                </c:pt>
                <c:pt idx="192">
                  <c:v>185.76</c:v>
                </c:pt>
                <c:pt idx="193">
                  <c:v>182.98</c:v>
                </c:pt>
                <c:pt idx="194">
                  <c:v>191.03</c:v>
                </c:pt>
                <c:pt idx="195">
                  <c:v>188.35</c:v>
                </c:pt>
                <c:pt idx="196">
                  <c:v>187.22</c:v>
                </c:pt>
                <c:pt idx="197">
                  <c:v>199.02</c:v>
                </c:pt>
                <c:pt idx="198">
                  <c:v>194.24</c:v>
                </c:pt>
                <c:pt idx="199">
                  <c:v>189.19</c:v>
                </c:pt>
                <c:pt idx="200">
                  <c:v>194.3</c:v>
                </c:pt>
                <c:pt idx="201">
                  <c:v>193.72</c:v>
                </c:pt>
                <c:pt idx="202">
                  <c:v>197.4</c:v>
                </c:pt>
                <c:pt idx="203">
                  <c:v>245.37</c:v>
                </c:pt>
                <c:pt idx="204">
                  <c:v>188.2</c:v>
                </c:pt>
                <c:pt idx="205">
                  <c:v>188.38</c:v>
                </c:pt>
                <c:pt idx="206">
                  <c:v>202.51</c:v>
                </c:pt>
                <c:pt idx="207">
                  <c:v>199.88</c:v>
                </c:pt>
                <c:pt idx="208">
                  <c:v>198.28</c:v>
                </c:pt>
                <c:pt idx="209">
                  <c:v>212.36</c:v>
                </c:pt>
                <c:pt idx="210">
                  <c:v>207.05</c:v>
                </c:pt>
                <c:pt idx="211">
                  <c:v>200.4</c:v>
                </c:pt>
                <c:pt idx="212">
                  <c:v>201.2</c:v>
                </c:pt>
                <c:pt idx="213">
                  <c:v>199.8</c:v>
                </c:pt>
                <c:pt idx="214">
                  <c:v>203.2</c:v>
                </c:pt>
                <c:pt idx="215">
                  <c:v>262.10000000000002</c:v>
                </c:pt>
                <c:pt idx="216">
                  <c:v>190.8</c:v>
                </c:pt>
                <c:pt idx="217">
                  <c:v>189.1</c:v>
                </c:pt>
                <c:pt idx="218">
                  <c:v>206</c:v>
                </c:pt>
                <c:pt idx="219">
                  <c:v>203.7</c:v>
                </c:pt>
                <c:pt idx="220">
                  <c:v>204.7</c:v>
                </c:pt>
                <c:pt idx="221">
                  <c:v>216.4</c:v>
                </c:pt>
                <c:pt idx="222">
                  <c:v>211.6</c:v>
                </c:pt>
                <c:pt idx="223">
                  <c:v>207.6</c:v>
                </c:pt>
                <c:pt idx="224">
                  <c:v>211.3</c:v>
                </c:pt>
                <c:pt idx="225">
                  <c:v>211.5</c:v>
                </c:pt>
                <c:pt idx="226">
                  <c:v>216.8</c:v>
                </c:pt>
                <c:pt idx="227">
                  <c:v>291.39999999999998</c:v>
                </c:pt>
                <c:pt idx="228">
                  <c:v>210.4</c:v>
                </c:pt>
                <c:pt idx="229">
                  <c:v>212.1</c:v>
                </c:pt>
                <c:pt idx="230">
                  <c:v>224.2</c:v>
                </c:pt>
                <c:pt idx="231">
                  <c:v>226.2</c:v>
                </c:pt>
                <c:pt idx="232">
                  <c:v>230.5</c:v>
                </c:pt>
                <c:pt idx="233">
                  <c:v>238.1</c:v>
                </c:pt>
                <c:pt idx="234">
                  <c:v>228.6</c:v>
                </c:pt>
                <c:pt idx="235">
                  <c:v>220.1</c:v>
                </c:pt>
                <c:pt idx="236">
                  <c:v>221.2</c:v>
                </c:pt>
                <c:pt idx="237">
                  <c:v>227</c:v>
                </c:pt>
                <c:pt idx="238">
                  <c:v>231.7</c:v>
                </c:pt>
                <c:pt idx="239">
                  <c:v>306.10000000000002</c:v>
                </c:pt>
                <c:pt idx="240">
                  <c:v>222.6</c:v>
                </c:pt>
                <c:pt idx="241">
                  <c:v>220.3</c:v>
                </c:pt>
                <c:pt idx="242">
                  <c:v>236.9</c:v>
                </c:pt>
                <c:pt idx="243">
                  <c:v>246.8</c:v>
                </c:pt>
                <c:pt idx="244">
                  <c:v>242.9</c:v>
                </c:pt>
                <c:pt idx="245">
                  <c:v>252.3</c:v>
                </c:pt>
                <c:pt idx="246">
                  <c:v>244.3</c:v>
                </c:pt>
                <c:pt idx="247">
                  <c:v>236.4</c:v>
                </c:pt>
                <c:pt idx="248">
                  <c:v>236.9</c:v>
                </c:pt>
                <c:pt idx="249">
                  <c:v>241.4</c:v>
                </c:pt>
                <c:pt idx="250">
                  <c:v>243.3</c:v>
                </c:pt>
                <c:pt idx="251">
                  <c:v>316.8</c:v>
                </c:pt>
                <c:pt idx="252">
                  <c:v>235.4</c:v>
                </c:pt>
                <c:pt idx="253">
                  <c:v>231.6</c:v>
                </c:pt>
                <c:pt idx="254">
                  <c:v>247.6</c:v>
                </c:pt>
                <c:pt idx="255">
                  <c:v>257</c:v>
                </c:pt>
                <c:pt idx="256">
                  <c:v>249.6</c:v>
                </c:pt>
                <c:pt idx="257">
                  <c:v>259.8</c:v>
                </c:pt>
                <c:pt idx="258">
                  <c:v>249.2</c:v>
                </c:pt>
                <c:pt idx="259">
                  <c:v>235.2</c:v>
                </c:pt>
                <c:pt idx="260">
                  <c:v>242.5</c:v>
                </c:pt>
                <c:pt idx="261">
                  <c:v>244.7</c:v>
                </c:pt>
                <c:pt idx="262">
                  <c:v>242.2</c:v>
                </c:pt>
                <c:pt idx="263">
                  <c:v>306.39999999999998</c:v>
                </c:pt>
                <c:pt idx="264">
                  <c:v>218.5</c:v>
                </c:pt>
                <c:pt idx="265">
                  <c:v>216.9</c:v>
                </c:pt>
                <c:pt idx="266">
                  <c:v>224.3</c:v>
                </c:pt>
                <c:pt idx="267">
                  <c:v>235.3</c:v>
                </c:pt>
                <c:pt idx="268">
                  <c:v>234.8</c:v>
                </c:pt>
                <c:pt idx="269">
                  <c:v>241.4</c:v>
                </c:pt>
                <c:pt idx="270">
                  <c:v>229.4</c:v>
                </c:pt>
                <c:pt idx="271">
                  <c:v>217.2</c:v>
                </c:pt>
                <c:pt idx="272">
                  <c:v>220.9</c:v>
                </c:pt>
                <c:pt idx="273">
                  <c:v>222.2</c:v>
                </c:pt>
                <c:pt idx="274">
                  <c:v>220.7</c:v>
                </c:pt>
                <c:pt idx="275">
                  <c:v>285.10000000000002</c:v>
                </c:pt>
                <c:pt idx="276">
                  <c:v>211.8</c:v>
                </c:pt>
                <c:pt idx="277">
                  <c:v>218.6</c:v>
                </c:pt>
                <c:pt idx="278">
                  <c:v>228</c:v>
                </c:pt>
                <c:pt idx="279">
                  <c:v>233.2</c:v>
                </c:pt>
                <c:pt idx="280">
                  <c:v>237.2</c:v>
                </c:pt>
                <c:pt idx="281">
                  <c:v>243.6</c:v>
                </c:pt>
                <c:pt idx="282">
                  <c:v>226.1</c:v>
                </c:pt>
                <c:pt idx="283">
                  <c:v>222.7</c:v>
                </c:pt>
                <c:pt idx="284">
                  <c:v>224.9</c:v>
                </c:pt>
                <c:pt idx="285">
                  <c:v>223.6</c:v>
                </c:pt>
                <c:pt idx="286">
                  <c:v>225.6</c:v>
                </c:pt>
                <c:pt idx="287">
                  <c:v>295.3</c:v>
                </c:pt>
                <c:pt idx="288">
                  <c:v>219.7</c:v>
                </c:pt>
                <c:pt idx="289">
                  <c:v>225.6</c:v>
                </c:pt>
                <c:pt idx="290">
                  <c:v>240.5</c:v>
                </c:pt>
                <c:pt idx="291">
                  <c:v>248.4</c:v>
                </c:pt>
                <c:pt idx="292">
                  <c:v>250.4</c:v>
                </c:pt>
                <c:pt idx="293">
                  <c:v>260.2</c:v>
                </c:pt>
                <c:pt idx="294">
                  <c:v>239.6</c:v>
                </c:pt>
                <c:pt idx="295">
                  <c:v>235.1</c:v>
                </c:pt>
                <c:pt idx="296">
                  <c:v>241.7</c:v>
                </c:pt>
                <c:pt idx="297">
                  <c:v>243.1</c:v>
                </c:pt>
                <c:pt idx="298">
                  <c:v>245.8</c:v>
                </c:pt>
                <c:pt idx="299">
                  <c:v>322.5</c:v>
                </c:pt>
                <c:pt idx="300">
                  <c:v>246.1</c:v>
                </c:pt>
                <c:pt idx="301">
                  <c:v>252.2</c:v>
                </c:pt>
                <c:pt idx="302">
                  <c:v>264.10000000000002</c:v>
                </c:pt>
                <c:pt idx="303">
                  <c:v>270.39999999999998</c:v>
                </c:pt>
                <c:pt idx="304">
                  <c:v>272.8</c:v>
                </c:pt>
                <c:pt idx="305">
                  <c:v>282.7</c:v>
                </c:pt>
                <c:pt idx="306">
                  <c:v>260.60000000000002</c:v>
                </c:pt>
                <c:pt idx="307">
                  <c:v>254.1</c:v>
                </c:pt>
                <c:pt idx="308">
                  <c:v>256.39999999999998</c:v>
                </c:pt>
                <c:pt idx="309">
                  <c:v>259.2</c:v>
                </c:pt>
                <c:pt idx="310">
                  <c:v>259.2</c:v>
                </c:pt>
                <c:pt idx="311">
                  <c:v>335.1</c:v>
                </c:pt>
                <c:pt idx="312">
                  <c:v>250.7</c:v>
                </c:pt>
                <c:pt idx="313">
                  <c:v>253.4</c:v>
                </c:pt>
                <c:pt idx="314">
                  <c:v>271.7</c:v>
                </c:pt>
                <c:pt idx="315">
                  <c:v>280.39999999999998</c:v>
                </c:pt>
                <c:pt idx="316">
                  <c:v>278.7</c:v>
                </c:pt>
                <c:pt idx="317">
                  <c:v>286.8</c:v>
                </c:pt>
                <c:pt idx="318">
                  <c:v>269.3</c:v>
                </c:pt>
                <c:pt idx="319">
                  <c:v>260.39999999999998</c:v>
                </c:pt>
                <c:pt idx="320">
                  <c:v>263.8</c:v>
                </c:pt>
                <c:pt idx="321">
                  <c:v>269.10000000000002</c:v>
                </c:pt>
                <c:pt idx="322">
                  <c:v>266.60000000000002</c:v>
                </c:pt>
                <c:pt idx="323">
                  <c:v>357.3</c:v>
                </c:pt>
                <c:pt idx="324">
                  <c:v>266.2</c:v>
                </c:pt>
                <c:pt idx="325">
                  <c:v>267.5</c:v>
                </c:pt>
                <c:pt idx="326">
                  <c:v>286.5</c:v>
                </c:pt>
                <c:pt idx="327">
                  <c:v>274.2</c:v>
                </c:pt>
                <c:pt idx="328">
                  <c:v>280.8</c:v>
                </c:pt>
                <c:pt idx="329">
                  <c:v>287.5</c:v>
                </c:pt>
                <c:pt idx="330">
                  <c:v>275.2</c:v>
                </c:pt>
                <c:pt idx="331">
                  <c:v>261.7</c:v>
                </c:pt>
                <c:pt idx="332">
                  <c:v>270.60000000000002</c:v>
                </c:pt>
                <c:pt idx="333">
                  <c:v>270</c:v>
                </c:pt>
                <c:pt idx="334">
                  <c:v>266</c:v>
                </c:pt>
                <c:pt idx="335">
                  <c:v>371</c:v>
                </c:pt>
                <c:pt idx="336">
                  <c:v>263.8</c:v>
                </c:pt>
                <c:pt idx="337">
                  <c:v>268.3</c:v>
                </c:pt>
                <c:pt idx="338">
                  <c:v>287.3</c:v>
                </c:pt>
                <c:pt idx="339">
                  <c:v>294.5</c:v>
                </c:pt>
                <c:pt idx="340">
                  <c:v>289.5</c:v>
                </c:pt>
                <c:pt idx="341">
                  <c:v>299.89999999999998</c:v>
                </c:pt>
                <c:pt idx="342">
                  <c:v>280.39999999999998</c:v>
                </c:pt>
                <c:pt idx="343">
                  <c:v>265</c:v>
                </c:pt>
                <c:pt idx="344">
                  <c:v>274.8</c:v>
                </c:pt>
                <c:pt idx="345">
                  <c:v>271</c:v>
                </c:pt>
                <c:pt idx="346">
                  <c:v>272.89999999999998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5-40A4-ABAC-5BFB97612CC6}"/>
            </c:ext>
          </c:extLst>
        </c:ser>
        <c:ser>
          <c:idx val="1"/>
          <c:order val="1"/>
          <c:tx>
            <c:v>Ряд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Лист2!$D$2:$D$348</c:f>
              <c:numCache>
                <c:formatCode>General</c:formatCode>
                <c:ptCount val="347"/>
                <c:pt idx="0">
                  <c:v>43.4448988285409</c:v>
                </c:pt>
                <c:pt idx="1">
                  <c:v>44.164218466711709</c:v>
                </c:pt>
                <c:pt idx="2">
                  <c:v>44.883538104882525</c:v>
                </c:pt>
                <c:pt idx="3">
                  <c:v>45.602857743053342</c:v>
                </c:pt>
                <c:pt idx="4">
                  <c:v>46.322177381224151</c:v>
                </c:pt>
                <c:pt idx="5">
                  <c:v>47.041497019394967</c:v>
                </c:pt>
                <c:pt idx="6">
                  <c:v>47.760816657565783</c:v>
                </c:pt>
                <c:pt idx="7">
                  <c:v>48.480136295736592</c:v>
                </c:pt>
                <c:pt idx="8">
                  <c:v>49.199455933907409</c:v>
                </c:pt>
                <c:pt idx="9">
                  <c:v>49.918775572078218</c:v>
                </c:pt>
                <c:pt idx="10">
                  <c:v>50.638095210249034</c:v>
                </c:pt>
                <c:pt idx="11">
                  <c:v>51.35741484841985</c:v>
                </c:pt>
                <c:pt idx="12">
                  <c:v>52.076734486590667</c:v>
                </c:pt>
                <c:pt idx="13">
                  <c:v>52.796054124761476</c:v>
                </c:pt>
                <c:pt idx="14">
                  <c:v>53.515373762932292</c:v>
                </c:pt>
                <c:pt idx="15">
                  <c:v>54.234693401103101</c:v>
                </c:pt>
                <c:pt idx="16">
                  <c:v>54.954013039273917</c:v>
                </c:pt>
                <c:pt idx="17">
                  <c:v>55.673332677444733</c:v>
                </c:pt>
                <c:pt idx="18">
                  <c:v>56.39265231561555</c:v>
                </c:pt>
                <c:pt idx="19">
                  <c:v>57.111971953786359</c:v>
                </c:pt>
                <c:pt idx="20">
                  <c:v>57.831291591957175</c:v>
                </c:pt>
                <c:pt idx="21">
                  <c:v>58.550611230127984</c:v>
                </c:pt>
                <c:pt idx="22">
                  <c:v>59.2699308682988</c:v>
                </c:pt>
                <c:pt idx="23">
                  <c:v>59.989250506469617</c:v>
                </c:pt>
                <c:pt idx="24">
                  <c:v>60.708570144640433</c:v>
                </c:pt>
                <c:pt idx="25">
                  <c:v>61.427889782811242</c:v>
                </c:pt>
                <c:pt idx="26">
                  <c:v>62.147209420982051</c:v>
                </c:pt>
                <c:pt idx="27">
                  <c:v>62.866529059152867</c:v>
                </c:pt>
                <c:pt idx="28">
                  <c:v>63.585848697323684</c:v>
                </c:pt>
                <c:pt idx="29">
                  <c:v>64.3051683354945</c:v>
                </c:pt>
                <c:pt idx="30">
                  <c:v>65.024487973665316</c:v>
                </c:pt>
                <c:pt idx="31">
                  <c:v>65.743807611836132</c:v>
                </c:pt>
                <c:pt idx="32">
                  <c:v>66.463127250006934</c:v>
                </c:pt>
                <c:pt idx="33">
                  <c:v>67.182446888177751</c:v>
                </c:pt>
                <c:pt idx="34">
                  <c:v>67.901766526348567</c:v>
                </c:pt>
                <c:pt idx="35">
                  <c:v>68.621086164519383</c:v>
                </c:pt>
                <c:pt idx="36">
                  <c:v>69.340405802690199</c:v>
                </c:pt>
                <c:pt idx="37">
                  <c:v>70.059725440861001</c:v>
                </c:pt>
                <c:pt idx="38">
                  <c:v>70.779045079031818</c:v>
                </c:pt>
                <c:pt idx="39">
                  <c:v>71.498364717202634</c:v>
                </c:pt>
                <c:pt idx="40">
                  <c:v>72.21768435537345</c:v>
                </c:pt>
                <c:pt idx="41">
                  <c:v>72.937003993544266</c:v>
                </c:pt>
                <c:pt idx="42">
                  <c:v>73.656323631715082</c:v>
                </c:pt>
                <c:pt idx="43">
                  <c:v>74.375643269885899</c:v>
                </c:pt>
                <c:pt idx="44">
                  <c:v>75.094962908056715</c:v>
                </c:pt>
                <c:pt idx="45">
                  <c:v>75.814282546227517</c:v>
                </c:pt>
                <c:pt idx="46">
                  <c:v>76.533602184398333</c:v>
                </c:pt>
                <c:pt idx="47">
                  <c:v>77.252921822569149</c:v>
                </c:pt>
                <c:pt idx="48">
                  <c:v>77.972241460739951</c:v>
                </c:pt>
                <c:pt idx="49">
                  <c:v>78.691561098910768</c:v>
                </c:pt>
                <c:pt idx="50">
                  <c:v>79.410880737081584</c:v>
                </c:pt>
                <c:pt idx="51">
                  <c:v>80.1302003752524</c:v>
                </c:pt>
                <c:pt idx="52">
                  <c:v>80.849520013423216</c:v>
                </c:pt>
                <c:pt idx="53">
                  <c:v>81.568839651594033</c:v>
                </c:pt>
                <c:pt idx="54">
                  <c:v>82.288159289764849</c:v>
                </c:pt>
                <c:pt idx="55">
                  <c:v>83.007478927935665</c:v>
                </c:pt>
                <c:pt idx="56">
                  <c:v>83.726798566106467</c:v>
                </c:pt>
                <c:pt idx="57">
                  <c:v>84.446118204277283</c:v>
                </c:pt>
                <c:pt idx="58">
                  <c:v>85.1654378424481</c:v>
                </c:pt>
                <c:pt idx="59">
                  <c:v>85.884757480618902</c:v>
                </c:pt>
                <c:pt idx="60">
                  <c:v>86.604077118789718</c:v>
                </c:pt>
                <c:pt idx="61">
                  <c:v>87.323396756960534</c:v>
                </c:pt>
                <c:pt idx="62">
                  <c:v>88.04271639513135</c:v>
                </c:pt>
                <c:pt idx="63">
                  <c:v>88.762036033302167</c:v>
                </c:pt>
                <c:pt idx="64">
                  <c:v>89.481355671472983</c:v>
                </c:pt>
                <c:pt idx="65">
                  <c:v>90.200675309643799</c:v>
                </c:pt>
                <c:pt idx="66">
                  <c:v>90.919994947814615</c:v>
                </c:pt>
                <c:pt idx="67">
                  <c:v>91.639314585985431</c:v>
                </c:pt>
                <c:pt idx="68">
                  <c:v>92.358634224156233</c:v>
                </c:pt>
                <c:pt idx="69">
                  <c:v>93.07795386232705</c:v>
                </c:pt>
                <c:pt idx="70">
                  <c:v>93.797273500497866</c:v>
                </c:pt>
                <c:pt idx="71">
                  <c:v>94.516593138668668</c:v>
                </c:pt>
                <c:pt idx="72">
                  <c:v>95.235912776839484</c:v>
                </c:pt>
                <c:pt idx="73">
                  <c:v>95.9552324150103</c:v>
                </c:pt>
                <c:pt idx="74">
                  <c:v>96.674552053181117</c:v>
                </c:pt>
                <c:pt idx="75">
                  <c:v>97.393871691351933</c:v>
                </c:pt>
                <c:pt idx="76">
                  <c:v>98.113191329522749</c:v>
                </c:pt>
                <c:pt idx="77">
                  <c:v>98.832510967693565</c:v>
                </c:pt>
                <c:pt idx="78">
                  <c:v>99.551830605864382</c:v>
                </c:pt>
                <c:pt idx="79">
                  <c:v>100.27115024403518</c:v>
                </c:pt>
                <c:pt idx="80">
                  <c:v>100.990469882206</c:v>
                </c:pt>
                <c:pt idx="81">
                  <c:v>101.70978952037682</c:v>
                </c:pt>
                <c:pt idx="82">
                  <c:v>102.42910915854762</c:v>
                </c:pt>
                <c:pt idx="83">
                  <c:v>103.14842879671843</c:v>
                </c:pt>
                <c:pt idx="84">
                  <c:v>103.86774843488925</c:v>
                </c:pt>
                <c:pt idx="85">
                  <c:v>104.58706807306007</c:v>
                </c:pt>
                <c:pt idx="86">
                  <c:v>105.30638771123088</c:v>
                </c:pt>
                <c:pt idx="87">
                  <c:v>106.0257073494017</c:v>
                </c:pt>
                <c:pt idx="88">
                  <c:v>106.74502698757252</c:v>
                </c:pt>
                <c:pt idx="89">
                  <c:v>107.46434662574333</c:v>
                </c:pt>
                <c:pt idx="90">
                  <c:v>108.18366626391413</c:v>
                </c:pt>
                <c:pt idx="91">
                  <c:v>108.90298590208495</c:v>
                </c:pt>
                <c:pt idx="92">
                  <c:v>109.62230554025577</c:v>
                </c:pt>
                <c:pt idx="93">
                  <c:v>110.34162517842658</c:v>
                </c:pt>
                <c:pt idx="94">
                  <c:v>111.0609448165974</c:v>
                </c:pt>
                <c:pt idx="95">
                  <c:v>111.78026445476821</c:v>
                </c:pt>
                <c:pt idx="96">
                  <c:v>112.49958409293902</c:v>
                </c:pt>
                <c:pt idx="97">
                  <c:v>113.21890373110983</c:v>
                </c:pt>
                <c:pt idx="98">
                  <c:v>113.93822336928065</c:v>
                </c:pt>
                <c:pt idx="99">
                  <c:v>114.65754300745147</c:v>
                </c:pt>
                <c:pt idx="100">
                  <c:v>115.37686264562228</c:v>
                </c:pt>
                <c:pt idx="101">
                  <c:v>116.09618228379308</c:v>
                </c:pt>
                <c:pt idx="102">
                  <c:v>116.8155019219639</c:v>
                </c:pt>
                <c:pt idx="103">
                  <c:v>117.53482156013472</c:v>
                </c:pt>
                <c:pt idx="104">
                  <c:v>118.25414119830553</c:v>
                </c:pt>
                <c:pt idx="105">
                  <c:v>118.97346083647635</c:v>
                </c:pt>
                <c:pt idx="106">
                  <c:v>119.69278047464717</c:v>
                </c:pt>
                <c:pt idx="107">
                  <c:v>120.41210011281797</c:v>
                </c:pt>
                <c:pt idx="108">
                  <c:v>121.13141975098878</c:v>
                </c:pt>
                <c:pt idx="109">
                  <c:v>121.8507393891596</c:v>
                </c:pt>
                <c:pt idx="110">
                  <c:v>122.57005902733042</c:v>
                </c:pt>
                <c:pt idx="111">
                  <c:v>123.28937866550123</c:v>
                </c:pt>
                <c:pt idx="112">
                  <c:v>124.00869830367205</c:v>
                </c:pt>
                <c:pt idx="113">
                  <c:v>124.72801794184285</c:v>
                </c:pt>
                <c:pt idx="114">
                  <c:v>125.44733758001367</c:v>
                </c:pt>
                <c:pt idx="115">
                  <c:v>126.16665721818448</c:v>
                </c:pt>
                <c:pt idx="116">
                  <c:v>126.8859768563553</c:v>
                </c:pt>
                <c:pt idx="117">
                  <c:v>127.60529649452612</c:v>
                </c:pt>
                <c:pt idx="118">
                  <c:v>128.32461613269692</c:v>
                </c:pt>
                <c:pt idx="119">
                  <c:v>129.04393577086773</c:v>
                </c:pt>
                <c:pt idx="120">
                  <c:v>129.76325540903855</c:v>
                </c:pt>
                <c:pt idx="121">
                  <c:v>130.48257504720937</c:v>
                </c:pt>
                <c:pt idx="122">
                  <c:v>131.20189468538018</c:v>
                </c:pt>
                <c:pt idx="123">
                  <c:v>131.921214323551</c:v>
                </c:pt>
                <c:pt idx="124">
                  <c:v>132.64053396172181</c:v>
                </c:pt>
                <c:pt idx="125">
                  <c:v>133.35985359989263</c:v>
                </c:pt>
                <c:pt idx="126">
                  <c:v>134.07917323806345</c:v>
                </c:pt>
                <c:pt idx="127">
                  <c:v>134.79849287623426</c:v>
                </c:pt>
                <c:pt idx="128">
                  <c:v>135.51781251440508</c:v>
                </c:pt>
                <c:pt idx="129">
                  <c:v>136.2371321525759</c:v>
                </c:pt>
                <c:pt idx="130">
                  <c:v>136.95645179074668</c:v>
                </c:pt>
                <c:pt idx="131">
                  <c:v>137.6757714289175</c:v>
                </c:pt>
                <c:pt idx="132">
                  <c:v>138.39509106708832</c:v>
                </c:pt>
                <c:pt idx="133">
                  <c:v>139.11441070525913</c:v>
                </c:pt>
                <c:pt idx="134">
                  <c:v>139.83373034342995</c:v>
                </c:pt>
                <c:pt idx="135">
                  <c:v>140.55304998160076</c:v>
                </c:pt>
                <c:pt idx="136">
                  <c:v>141.27236961977155</c:v>
                </c:pt>
                <c:pt idx="137">
                  <c:v>141.99168925794237</c:v>
                </c:pt>
                <c:pt idx="138">
                  <c:v>142.71100889611319</c:v>
                </c:pt>
                <c:pt idx="139">
                  <c:v>143.430328534284</c:v>
                </c:pt>
                <c:pt idx="140">
                  <c:v>144.14964817245482</c:v>
                </c:pt>
                <c:pt idx="141">
                  <c:v>144.86896781062563</c:v>
                </c:pt>
                <c:pt idx="142">
                  <c:v>145.58828744879645</c:v>
                </c:pt>
                <c:pt idx="143">
                  <c:v>146.30760708696727</c:v>
                </c:pt>
                <c:pt idx="144">
                  <c:v>147.02692672513808</c:v>
                </c:pt>
                <c:pt idx="145">
                  <c:v>147.7462463633089</c:v>
                </c:pt>
                <c:pt idx="146">
                  <c:v>148.46556600147971</c:v>
                </c:pt>
                <c:pt idx="147">
                  <c:v>149.18488563965053</c:v>
                </c:pt>
                <c:pt idx="148">
                  <c:v>149.90420527782135</c:v>
                </c:pt>
                <c:pt idx="149">
                  <c:v>150.62352491599216</c:v>
                </c:pt>
                <c:pt idx="150">
                  <c:v>151.34284455416298</c:v>
                </c:pt>
                <c:pt idx="151">
                  <c:v>152.0621641923338</c:v>
                </c:pt>
                <c:pt idx="152">
                  <c:v>152.78148383050461</c:v>
                </c:pt>
                <c:pt idx="153">
                  <c:v>153.50080346867543</c:v>
                </c:pt>
                <c:pt idx="154">
                  <c:v>154.22012310684622</c:v>
                </c:pt>
                <c:pt idx="155">
                  <c:v>154.93944274501703</c:v>
                </c:pt>
                <c:pt idx="156">
                  <c:v>155.65876238318785</c:v>
                </c:pt>
                <c:pt idx="157">
                  <c:v>156.37808202135867</c:v>
                </c:pt>
                <c:pt idx="158">
                  <c:v>157.09740165952948</c:v>
                </c:pt>
                <c:pt idx="159">
                  <c:v>157.81672129770027</c:v>
                </c:pt>
                <c:pt idx="160">
                  <c:v>158.53604093587109</c:v>
                </c:pt>
                <c:pt idx="161">
                  <c:v>159.2553605740419</c:v>
                </c:pt>
                <c:pt idx="162">
                  <c:v>159.97468021221272</c:v>
                </c:pt>
                <c:pt idx="163">
                  <c:v>160.69399985038353</c:v>
                </c:pt>
                <c:pt idx="164">
                  <c:v>161.41331948855435</c:v>
                </c:pt>
                <c:pt idx="165">
                  <c:v>162.13263912672517</c:v>
                </c:pt>
                <c:pt idx="166">
                  <c:v>162.85195876489598</c:v>
                </c:pt>
                <c:pt idx="167">
                  <c:v>163.5712784030668</c:v>
                </c:pt>
                <c:pt idx="168">
                  <c:v>164.29059804123762</c:v>
                </c:pt>
                <c:pt idx="169">
                  <c:v>165.00991767940843</c:v>
                </c:pt>
                <c:pt idx="170">
                  <c:v>165.72923731757925</c:v>
                </c:pt>
                <c:pt idx="171">
                  <c:v>166.44855695575006</c:v>
                </c:pt>
                <c:pt idx="172">
                  <c:v>167.16787659392088</c:v>
                </c:pt>
                <c:pt idx="173">
                  <c:v>167.8871962320917</c:v>
                </c:pt>
                <c:pt idx="174">
                  <c:v>168.60651587026251</c:v>
                </c:pt>
                <c:pt idx="175">
                  <c:v>169.32583550843333</c:v>
                </c:pt>
                <c:pt idx="176">
                  <c:v>170.04515514660415</c:v>
                </c:pt>
                <c:pt idx="177">
                  <c:v>170.76447478477496</c:v>
                </c:pt>
                <c:pt idx="178">
                  <c:v>171.48379442294578</c:v>
                </c:pt>
                <c:pt idx="179">
                  <c:v>172.20311406111659</c:v>
                </c:pt>
                <c:pt idx="180">
                  <c:v>172.92243369928735</c:v>
                </c:pt>
                <c:pt idx="181">
                  <c:v>173.64175333745817</c:v>
                </c:pt>
                <c:pt idx="182">
                  <c:v>174.36107297562899</c:v>
                </c:pt>
                <c:pt idx="183">
                  <c:v>175.0803926137998</c:v>
                </c:pt>
                <c:pt idx="184">
                  <c:v>175.79971225197062</c:v>
                </c:pt>
                <c:pt idx="185">
                  <c:v>176.51903189014143</c:v>
                </c:pt>
                <c:pt idx="186">
                  <c:v>177.23835152831225</c:v>
                </c:pt>
                <c:pt idx="187">
                  <c:v>177.95767116648307</c:v>
                </c:pt>
                <c:pt idx="188">
                  <c:v>178.67699080465388</c:v>
                </c:pt>
                <c:pt idx="189">
                  <c:v>179.3963104428247</c:v>
                </c:pt>
                <c:pt idx="190">
                  <c:v>180.11563008099552</c:v>
                </c:pt>
                <c:pt idx="191">
                  <c:v>180.83494971916633</c:v>
                </c:pt>
                <c:pt idx="192">
                  <c:v>181.55426935733715</c:v>
                </c:pt>
                <c:pt idx="193">
                  <c:v>182.27358899550796</c:v>
                </c:pt>
                <c:pt idx="194">
                  <c:v>182.99290863367878</c:v>
                </c:pt>
                <c:pt idx="195">
                  <c:v>183.7122282718496</c:v>
                </c:pt>
                <c:pt idx="196">
                  <c:v>184.43154791002041</c:v>
                </c:pt>
                <c:pt idx="197">
                  <c:v>185.15086754819123</c:v>
                </c:pt>
                <c:pt idx="198">
                  <c:v>185.87018718636205</c:v>
                </c:pt>
                <c:pt idx="199">
                  <c:v>186.58950682453286</c:v>
                </c:pt>
                <c:pt idx="200">
                  <c:v>187.30882646270368</c:v>
                </c:pt>
                <c:pt idx="201">
                  <c:v>188.02814610087449</c:v>
                </c:pt>
                <c:pt idx="202">
                  <c:v>188.74746573904531</c:v>
                </c:pt>
                <c:pt idx="203">
                  <c:v>189.46678537721607</c:v>
                </c:pt>
                <c:pt idx="204">
                  <c:v>190.18610501538689</c:v>
                </c:pt>
                <c:pt idx="205">
                  <c:v>190.9054246535577</c:v>
                </c:pt>
                <c:pt idx="206">
                  <c:v>191.62474429172852</c:v>
                </c:pt>
                <c:pt idx="207">
                  <c:v>192.34406392989933</c:v>
                </c:pt>
                <c:pt idx="208">
                  <c:v>193.06338356807015</c:v>
                </c:pt>
                <c:pt idx="209">
                  <c:v>193.78270320624097</c:v>
                </c:pt>
                <c:pt idx="210">
                  <c:v>194.50202284441178</c:v>
                </c:pt>
                <c:pt idx="211">
                  <c:v>195.2213424825826</c:v>
                </c:pt>
                <c:pt idx="212">
                  <c:v>195.94066212075342</c:v>
                </c:pt>
                <c:pt idx="213">
                  <c:v>196.65998175892423</c:v>
                </c:pt>
                <c:pt idx="214">
                  <c:v>197.37930139709505</c:v>
                </c:pt>
                <c:pt idx="215">
                  <c:v>198.09862103526586</c:v>
                </c:pt>
                <c:pt idx="216">
                  <c:v>198.81794067343668</c:v>
                </c:pt>
                <c:pt idx="217">
                  <c:v>199.5372603116075</c:v>
                </c:pt>
                <c:pt idx="218">
                  <c:v>200.25657994977831</c:v>
                </c:pt>
                <c:pt idx="219">
                  <c:v>200.97589958794913</c:v>
                </c:pt>
                <c:pt idx="220">
                  <c:v>201.69521922611995</c:v>
                </c:pt>
                <c:pt idx="221">
                  <c:v>202.41453886429076</c:v>
                </c:pt>
                <c:pt idx="222">
                  <c:v>203.13385850246158</c:v>
                </c:pt>
                <c:pt idx="223">
                  <c:v>203.85317814063239</c:v>
                </c:pt>
                <c:pt idx="224">
                  <c:v>204.57249777880321</c:v>
                </c:pt>
                <c:pt idx="225">
                  <c:v>205.29181741697403</c:v>
                </c:pt>
                <c:pt idx="226">
                  <c:v>206.01113705514479</c:v>
                </c:pt>
                <c:pt idx="227">
                  <c:v>206.7304566933156</c:v>
                </c:pt>
                <c:pt idx="228">
                  <c:v>207.44977633148642</c:v>
                </c:pt>
                <c:pt idx="229">
                  <c:v>208.16909596965723</c:v>
                </c:pt>
                <c:pt idx="230">
                  <c:v>208.88841560782805</c:v>
                </c:pt>
                <c:pt idx="231">
                  <c:v>209.60773524599887</c:v>
                </c:pt>
                <c:pt idx="232">
                  <c:v>210.32705488416968</c:v>
                </c:pt>
                <c:pt idx="233">
                  <c:v>211.0463745223405</c:v>
                </c:pt>
                <c:pt idx="234">
                  <c:v>211.76569416051132</c:v>
                </c:pt>
                <c:pt idx="235">
                  <c:v>212.48501379868213</c:v>
                </c:pt>
                <c:pt idx="236">
                  <c:v>213.20433343685295</c:v>
                </c:pt>
                <c:pt idx="237">
                  <c:v>213.92365307502376</c:v>
                </c:pt>
                <c:pt idx="238">
                  <c:v>214.64297271319458</c:v>
                </c:pt>
                <c:pt idx="239">
                  <c:v>215.3622923513654</c:v>
                </c:pt>
                <c:pt idx="240">
                  <c:v>216.08161198953621</c:v>
                </c:pt>
                <c:pt idx="241">
                  <c:v>216.80093162770703</c:v>
                </c:pt>
                <c:pt idx="242">
                  <c:v>217.52025126587785</c:v>
                </c:pt>
                <c:pt idx="243">
                  <c:v>218.23957090404866</c:v>
                </c:pt>
                <c:pt idx="244">
                  <c:v>218.95889054221948</c:v>
                </c:pt>
                <c:pt idx="245">
                  <c:v>219.67821018039029</c:v>
                </c:pt>
                <c:pt idx="246">
                  <c:v>220.39752981856111</c:v>
                </c:pt>
                <c:pt idx="247">
                  <c:v>221.11684945673193</c:v>
                </c:pt>
                <c:pt idx="248">
                  <c:v>221.83616909490274</c:v>
                </c:pt>
                <c:pt idx="249">
                  <c:v>222.55548873307356</c:v>
                </c:pt>
                <c:pt idx="250">
                  <c:v>223.27480837124432</c:v>
                </c:pt>
                <c:pt idx="251">
                  <c:v>223.99412800941514</c:v>
                </c:pt>
                <c:pt idx="252">
                  <c:v>224.71344764758595</c:v>
                </c:pt>
                <c:pt idx="253">
                  <c:v>225.43276728575677</c:v>
                </c:pt>
                <c:pt idx="254">
                  <c:v>226.15208692392758</c:v>
                </c:pt>
                <c:pt idx="255">
                  <c:v>226.8714065620984</c:v>
                </c:pt>
                <c:pt idx="256">
                  <c:v>227.59072620026922</c:v>
                </c:pt>
                <c:pt idx="257">
                  <c:v>228.31004583844003</c:v>
                </c:pt>
                <c:pt idx="258">
                  <c:v>229.02936547661085</c:v>
                </c:pt>
                <c:pt idx="259">
                  <c:v>229.74868511478167</c:v>
                </c:pt>
                <c:pt idx="260">
                  <c:v>230.46800475295248</c:v>
                </c:pt>
                <c:pt idx="261">
                  <c:v>231.1873243911233</c:v>
                </c:pt>
                <c:pt idx="262">
                  <c:v>231.90664402929411</c:v>
                </c:pt>
                <c:pt idx="263">
                  <c:v>232.62596366746493</c:v>
                </c:pt>
                <c:pt idx="264">
                  <c:v>233.34528330563575</c:v>
                </c:pt>
                <c:pt idx="265">
                  <c:v>234.06460294380656</c:v>
                </c:pt>
                <c:pt idx="266">
                  <c:v>234.78392258197738</c:v>
                </c:pt>
                <c:pt idx="267">
                  <c:v>235.50324222014819</c:v>
                </c:pt>
                <c:pt idx="268">
                  <c:v>236.22256185831901</c:v>
                </c:pt>
                <c:pt idx="269">
                  <c:v>236.94188149648983</c:v>
                </c:pt>
                <c:pt idx="270">
                  <c:v>237.66120113466064</c:v>
                </c:pt>
                <c:pt idx="271">
                  <c:v>238.38052077283146</c:v>
                </c:pt>
                <c:pt idx="272">
                  <c:v>239.09984041100228</c:v>
                </c:pt>
                <c:pt idx="273">
                  <c:v>239.81916004917304</c:v>
                </c:pt>
                <c:pt idx="274">
                  <c:v>240.53847968734385</c:v>
                </c:pt>
                <c:pt idx="275">
                  <c:v>241.25779932551467</c:v>
                </c:pt>
                <c:pt idx="276">
                  <c:v>241.97711896368548</c:v>
                </c:pt>
                <c:pt idx="277">
                  <c:v>242.6964386018563</c:v>
                </c:pt>
                <c:pt idx="278">
                  <c:v>243.41575824002712</c:v>
                </c:pt>
                <c:pt idx="279">
                  <c:v>244.13507787819793</c:v>
                </c:pt>
                <c:pt idx="280">
                  <c:v>244.85439751636875</c:v>
                </c:pt>
                <c:pt idx="281">
                  <c:v>245.57371715453957</c:v>
                </c:pt>
                <c:pt idx="282">
                  <c:v>246.29303679271038</c:v>
                </c:pt>
                <c:pt idx="283">
                  <c:v>247.0123564308812</c:v>
                </c:pt>
                <c:pt idx="284">
                  <c:v>247.73167606905201</c:v>
                </c:pt>
                <c:pt idx="285">
                  <c:v>248.45099570722283</c:v>
                </c:pt>
                <c:pt idx="286">
                  <c:v>249.17031534539365</c:v>
                </c:pt>
                <c:pt idx="287">
                  <c:v>249.88963498356446</c:v>
                </c:pt>
                <c:pt idx="288">
                  <c:v>252.79132052041263</c:v>
                </c:pt>
                <c:pt idx="289">
                  <c:v>253.17022621833851</c:v>
                </c:pt>
                <c:pt idx="290">
                  <c:v>253.71721002382759</c:v>
                </c:pt>
                <c:pt idx="291">
                  <c:v>254.72221887933401</c:v>
                </c:pt>
                <c:pt idx="292">
                  <c:v>255.94803172110645</c:v>
                </c:pt>
                <c:pt idx="293">
                  <c:v>257.19711048266129</c:v>
                </c:pt>
                <c:pt idx="294">
                  <c:v>258.7255364772991</c:v>
                </c:pt>
                <c:pt idx="295">
                  <c:v>259.52481339682384</c:v>
                </c:pt>
                <c:pt idx="296">
                  <c:v>260.14227213888978</c:v>
                </c:pt>
                <c:pt idx="297">
                  <c:v>260.95031958461914</c:v>
                </c:pt>
                <c:pt idx="298">
                  <c:v>261.77194971847138</c:v>
                </c:pt>
                <c:pt idx="299">
                  <c:v>262.65044391806026</c:v>
                </c:pt>
                <c:pt idx="300">
                  <c:v>266.06754043615359</c:v>
                </c:pt>
                <c:pt idx="301">
                  <c:v>266.81773315991268</c:v>
                </c:pt>
                <c:pt idx="302">
                  <c:v>267.7419536303579</c:v>
                </c:pt>
                <c:pt idx="303">
                  <c:v>269.03321418863038</c:v>
                </c:pt>
                <c:pt idx="304">
                  <c:v>270.49353749489734</c:v>
                </c:pt>
                <c:pt idx="305">
                  <c:v>271.98636588867794</c:v>
                </c:pt>
                <c:pt idx="306">
                  <c:v>273.76764037837006</c:v>
                </c:pt>
                <c:pt idx="307">
                  <c:v>274.73266085639983</c:v>
                </c:pt>
                <c:pt idx="308">
                  <c:v>275.43619520324637</c:v>
                </c:pt>
                <c:pt idx="309">
                  <c:v>276.18801292549625</c:v>
                </c:pt>
                <c:pt idx="310">
                  <c:v>277.00448109733412</c:v>
                </c:pt>
                <c:pt idx="311">
                  <c:v>277.78689576033776</c:v>
                </c:pt>
                <c:pt idx="312">
                  <c:v>281.18382907201362</c:v>
                </c:pt>
                <c:pt idx="313">
                  <c:v>281.88898849519813</c:v>
                </c:pt>
                <c:pt idx="314">
                  <c:v>282.5941479183827</c:v>
                </c:pt>
                <c:pt idx="315">
                  <c:v>283.29930734156727</c:v>
                </c:pt>
                <c:pt idx="316">
                  <c:v>284.00446676475178</c:v>
                </c:pt>
                <c:pt idx="317">
                  <c:v>284.70962618793635</c:v>
                </c:pt>
                <c:pt idx="318">
                  <c:v>285.41478561112092</c:v>
                </c:pt>
                <c:pt idx="319">
                  <c:v>286.11994503430543</c:v>
                </c:pt>
                <c:pt idx="320">
                  <c:v>286.82510445749</c:v>
                </c:pt>
                <c:pt idx="321">
                  <c:v>287.53026388067451</c:v>
                </c:pt>
                <c:pt idx="322">
                  <c:v>288.23542330385908</c:v>
                </c:pt>
                <c:pt idx="323">
                  <c:v>288.94058272704365</c:v>
                </c:pt>
                <c:pt idx="324">
                  <c:v>289.64574215022816</c:v>
                </c:pt>
                <c:pt idx="325">
                  <c:v>290.35090157341273</c:v>
                </c:pt>
                <c:pt idx="326">
                  <c:v>291.05606099659724</c:v>
                </c:pt>
                <c:pt idx="327">
                  <c:v>291.76122041978181</c:v>
                </c:pt>
                <c:pt idx="328">
                  <c:v>292.46637984296638</c:v>
                </c:pt>
                <c:pt idx="329">
                  <c:v>293.17153926615089</c:v>
                </c:pt>
                <c:pt idx="330">
                  <c:v>293.87669868933546</c:v>
                </c:pt>
                <c:pt idx="331">
                  <c:v>294.58185811252002</c:v>
                </c:pt>
                <c:pt idx="332">
                  <c:v>295.28701753570454</c:v>
                </c:pt>
                <c:pt idx="333">
                  <c:v>295.9921769588891</c:v>
                </c:pt>
                <c:pt idx="334">
                  <c:v>296.69733638207362</c:v>
                </c:pt>
                <c:pt idx="335">
                  <c:v>297.40249580525818</c:v>
                </c:pt>
                <c:pt idx="336">
                  <c:v>298.10765522844275</c:v>
                </c:pt>
                <c:pt idx="337">
                  <c:v>298.81281465162726</c:v>
                </c:pt>
                <c:pt idx="338">
                  <c:v>299.51797407481183</c:v>
                </c:pt>
                <c:pt idx="339">
                  <c:v>300.2231334979964</c:v>
                </c:pt>
                <c:pt idx="340">
                  <c:v>300.92829292118091</c:v>
                </c:pt>
                <c:pt idx="341">
                  <c:v>301.63345234436548</c:v>
                </c:pt>
                <c:pt idx="342">
                  <c:v>302.33861176754999</c:v>
                </c:pt>
                <c:pt idx="343">
                  <c:v>303.04377119073456</c:v>
                </c:pt>
                <c:pt idx="344">
                  <c:v>303.74893061391913</c:v>
                </c:pt>
                <c:pt idx="345">
                  <c:v>304.45409003710364</c:v>
                </c:pt>
                <c:pt idx="346">
                  <c:v>305.15924946028821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5-40A4-ABAC-5BFB97612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4619984"/>
        <c:axId val="1234621904"/>
      </c:lineChart>
      <c:catAx>
        <c:axId val="1234619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4621904"/>
        <c:crosses val="autoZero"/>
        <c:auto val="1"/>
        <c:lblAlgn val="ctr"/>
        <c:lblOffset val="100"/>
        <c:noMultiLvlLbl val="0"/>
      </c:catAx>
      <c:valAx>
        <c:axId val="12346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461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6</xdr:row>
      <xdr:rowOff>114300</xdr:rowOff>
    </xdr:from>
    <xdr:to>
      <xdr:col>14</xdr:col>
      <xdr:colOff>274320</xdr:colOff>
      <xdr:row>21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0C18C07-CF9C-B30A-4A1C-318D18B06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554355</xdr:colOff>
      <xdr:row>6</xdr:row>
      <xdr:rowOff>22860</xdr:rowOff>
    </xdr:from>
    <xdr:to>
      <xdr:col>22</xdr:col>
      <xdr:colOff>241935</xdr:colOff>
      <xdr:row>20</xdr:row>
      <xdr:rowOff>99060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EF9390B-46EA-F08A-1481-CD92A1ED7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113260</xdr:colOff>
      <xdr:row>0</xdr:row>
      <xdr:rowOff>24245</xdr:rowOff>
    </xdr:from>
    <xdr:to>
      <xdr:col>14</xdr:col>
      <xdr:colOff>89015</xdr:colOff>
      <xdr:row>14</xdr:row>
      <xdr:rowOff>100445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3221D07-5F60-61B5-C358-601E1D38B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044B-3D59-40AF-B375-FF59962921C7}">
  <dimension ref="A1:L348"/>
  <sheetViews>
    <sheetView topLeftCell="A313" workbookViewId="0">
      <selection activeCell="I329" sqref="I329"/>
    </sheetView>
  </sheetViews>
  <sheetFormatPr defaultRowHeight="15" x14ac:dyDescent="0.25"/>
  <cols>
    <col min="1" max="1" width="9.42578125" customWidth="1"/>
    <col min="5" max="5" width="11" bestFit="1" customWidth="1"/>
    <col min="10" max="11" width="12" bestFit="1" customWidth="1"/>
    <col min="12" max="12" width="10" bestFit="1" customWidth="1"/>
  </cols>
  <sheetData>
    <row r="1" spans="1:12" x14ac:dyDescent="0.25">
      <c r="A1" t="s">
        <v>29</v>
      </c>
      <c r="B1" t="s">
        <v>30</v>
      </c>
      <c r="C1" t="s">
        <v>31</v>
      </c>
      <c r="D1" t="s">
        <v>32</v>
      </c>
      <c r="K1" t="s">
        <v>57</v>
      </c>
    </row>
    <row r="2" spans="1:12" x14ac:dyDescent="0.25">
      <c r="A2" s="1" t="s">
        <v>0</v>
      </c>
      <c r="B2" s="1">
        <v>100</v>
      </c>
      <c r="C2">
        <v>1</v>
      </c>
      <c r="D2">
        <f>C2^2</f>
        <v>1</v>
      </c>
      <c r="E2">
        <f>$K$25 +$J$25*C2+$I$25 * D2</f>
        <v>69.009697088284298</v>
      </c>
    </row>
    <row r="3" spans="1:12" x14ac:dyDescent="0.25">
      <c r="A3" s="1">
        <v>2</v>
      </c>
      <c r="B3" s="1">
        <v>99.04</v>
      </c>
      <c r="C3">
        <v>2</v>
      </c>
      <c r="D3">
        <f t="shared" ref="D3:D66" si="0">C3^2</f>
        <v>4</v>
      </c>
      <c r="E3">
        <f>$K$25 +$J$25*C3+$I$25 * D3</f>
        <v>69.235805184466486</v>
      </c>
    </row>
    <row r="4" spans="1:12" x14ac:dyDescent="0.25">
      <c r="A4" s="1">
        <v>3</v>
      </c>
      <c r="B4" s="1">
        <v>101.77</v>
      </c>
      <c r="C4">
        <v>3</v>
      </c>
      <c r="D4">
        <f t="shared" si="0"/>
        <v>9</v>
      </c>
      <c r="E4">
        <f>$K$25 +$J$25*C4+$I$25 * D4</f>
        <v>69.465095290597006</v>
      </c>
    </row>
    <row r="5" spans="1:12" x14ac:dyDescent="0.25">
      <c r="A5" s="1">
        <v>4</v>
      </c>
      <c r="B5" s="1">
        <v>110.05</v>
      </c>
      <c r="C5">
        <v>4</v>
      </c>
      <c r="D5">
        <f t="shared" si="0"/>
        <v>16</v>
      </c>
      <c r="E5">
        <f>$K$25 +$J$25*C5+$I$25 * D5</f>
        <v>69.697567406675816</v>
      </c>
    </row>
    <row r="6" spans="1:12" x14ac:dyDescent="0.25">
      <c r="A6" s="1">
        <v>5</v>
      </c>
      <c r="B6" s="1">
        <v>115.47</v>
      </c>
      <c r="C6">
        <v>5</v>
      </c>
      <c r="D6">
        <f t="shared" si="0"/>
        <v>25</v>
      </c>
      <c r="E6">
        <f>$K$25 +$J$25*C6+$I$25 * D6</f>
        <v>69.933221532702959</v>
      </c>
    </row>
    <row r="7" spans="1:12" x14ac:dyDescent="0.25">
      <c r="A7" s="1">
        <v>6</v>
      </c>
      <c r="B7" s="1">
        <v>120.65</v>
      </c>
      <c r="C7">
        <v>6</v>
      </c>
      <c r="D7">
        <f t="shared" si="0"/>
        <v>36</v>
      </c>
      <c r="E7">
        <f>$K$25 +$J$25*C7+$I$25 * D7</f>
        <v>70.172057668678406</v>
      </c>
    </row>
    <row r="8" spans="1:12" x14ac:dyDescent="0.25">
      <c r="A8" s="1">
        <v>7</v>
      </c>
      <c r="B8" s="1">
        <v>116.38</v>
      </c>
      <c r="C8">
        <v>7</v>
      </c>
      <c r="D8">
        <f t="shared" si="0"/>
        <v>49</v>
      </c>
      <c r="E8">
        <f>$K$25 +$J$25*C8+$I$25 * D8</f>
        <v>70.414075814602171</v>
      </c>
      <c r="J8">
        <f>ABS(I25/I26)</f>
        <v>7.8541236126073919</v>
      </c>
      <c r="K8">
        <f>ABS(J25/J26)</f>
        <v>3.3806865281083716</v>
      </c>
      <c r="L8">
        <f>ABS(K25/K26)</f>
        <v>15.500944981104389</v>
      </c>
    </row>
    <row r="9" spans="1:12" x14ac:dyDescent="0.25">
      <c r="A9" s="1">
        <v>8</v>
      </c>
      <c r="B9" s="1">
        <v>107.85</v>
      </c>
      <c r="C9">
        <v>8</v>
      </c>
      <c r="D9">
        <f t="shared" si="0"/>
        <v>64</v>
      </c>
      <c r="E9">
        <f>$K$25 +$J$25*C9+$I$25 * D9</f>
        <v>70.659275970474241</v>
      </c>
      <c r="J9" t="s">
        <v>37</v>
      </c>
      <c r="K9" t="s">
        <v>37</v>
      </c>
      <c r="L9" t="s">
        <v>37</v>
      </c>
    </row>
    <row r="10" spans="1:12" x14ac:dyDescent="0.25">
      <c r="A10" s="1">
        <v>9</v>
      </c>
      <c r="B10" s="1">
        <v>108.93</v>
      </c>
      <c r="C10">
        <v>9</v>
      </c>
      <c r="D10">
        <f t="shared" si="0"/>
        <v>81</v>
      </c>
      <c r="E10">
        <f>$K$25 +$J$25*C10+$I$25 * D10</f>
        <v>70.907658136294643</v>
      </c>
      <c r="K10">
        <f>_xlfn.T.INV.2T(0.05,J28)</f>
        <v>1.9676708853560145</v>
      </c>
    </row>
    <row r="11" spans="1:12" x14ac:dyDescent="0.25">
      <c r="A11" s="1">
        <v>10</v>
      </c>
      <c r="B11" s="1">
        <v>103.39</v>
      </c>
      <c r="C11">
        <v>10</v>
      </c>
      <c r="D11">
        <f t="shared" si="0"/>
        <v>100</v>
      </c>
      <c r="E11">
        <f>$K$25 +$J$25*C11+$I$25 * D11</f>
        <v>71.159222312063335</v>
      </c>
    </row>
    <row r="12" spans="1:12" x14ac:dyDescent="0.25">
      <c r="A12" s="1">
        <v>11</v>
      </c>
      <c r="B12" s="1">
        <v>99.35</v>
      </c>
      <c r="C12">
        <v>11</v>
      </c>
      <c r="D12">
        <f t="shared" si="0"/>
        <v>121</v>
      </c>
      <c r="E12">
        <f>$K$25 +$J$25*C12+$I$25 * D12</f>
        <v>71.41396849778036</v>
      </c>
    </row>
    <row r="13" spans="1:12" x14ac:dyDescent="0.25">
      <c r="A13" s="1">
        <v>12</v>
      </c>
      <c r="B13" s="1">
        <v>119.75</v>
      </c>
      <c r="C13">
        <v>12</v>
      </c>
      <c r="D13">
        <f t="shared" si="0"/>
        <v>144</v>
      </c>
      <c r="E13">
        <f>$K$25 +$J$25*C13+$I$25 * D13</f>
        <v>71.671896693445689</v>
      </c>
    </row>
    <row r="14" spans="1:12" x14ac:dyDescent="0.25">
      <c r="A14" s="1" t="s">
        <v>1</v>
      </c>
      <c r="B14" s="1">
        <v>97</v>
      </c>
      <c r="C14">
        <v>13</v>
      </c>
      <c r="D14">
        <f t="shared" si="0"/>
        <v>169</v>
      </c>
      <c r="E14">
        <f>$K$25 +$J$25*C14+$I$25 * D14</f>
        <v>71.933006899059336</v>
      </c>
    </row>
    <row r="15" spans="1:12" x14ac:dyDescent="0.25">
      <c r="A15" s="1">
        <v>2</v>
      </c>
      <c r="B15" s="1">
        <v>94.09</v>
      </c>
      <c r="C15">
        <v>14</v>
      </c>
      <c r="D15">
        <f t="shared" si="0"/>
        <v>196</v>
      </c>
      <c r="E15">
        <f>$K$25 +$J$25*C15+$I$25 * D15</f>
        <v>72.197299114621288</v>
      </c>
    </row>
    <row r="16" spans="1:12" x14ac:dyDescent="0.25">
      <c r="A16" s="1">
        <v>3</v>
      </c>
      <c r="B16" s="1">
        <v>99.74</v>
      </c>
      <c r="C16">
        <v>15</v>
      </c>
      <c r="D16">
        <f t="shared" si="0"/>
        <v>225</v>
      </c>
      <c r="E16">
        <f>$K$25 +$J$25*C16+$I$25 * D16</f>
        <v>72.464773340131572</v>
      </c>
    </row>
    <row r="17" spans="1:11" x14ac:dyDescent="0.25">
      <c r="A17" s="1">
        <v>4</v>
      </c>
      <c r="B17" s="1">
        <v>95.75</v>
      </c>
      <c r="C17">
        <v>16</v>
      </c>
      <c r="D17">
        <f t="shared" si="0"/>
        <v>256</v>
      </c>
      <c r="E17">
        <f>$K$25 +$J$25*C17+$I$25 * D17</f>
        <v>72.735429575590146</v>
      </c>
    </row>
    <row r="18" spans="1:11" x14ac:dyDescent="0.25">
      <c r="A18" s="1">
        <v>5</v>
      </c>
      <c r="B18" s="1">
        <v>95.84</v>
      </c>
      <c r="C18">
        <v>17</v>
      </c>
      <c r="D18">
        <f t="shared" si="0"/>
        <v>289</v>
      </c>
      <c r="E18">
        <f>$K$25 +$J$25*C18+$I$25 * D18</f>
        <v>73.009267820997053</v>
      </c>
    </row>
    <row r="19" spans="1:11" x14ac:dyDescent="0.25">
      <c r="A19" s="1">
        <v>6</v>
      </c>
      <c r="B19" s="1">
        <v>102.55</v>
      </c>
      <c r="C19">
        <v>18</v>
      </c>
      <c r="D19">
        <f t="shared" si="0"/>
        <v>324</v>
      </c>
      <c r="E19">
        <f>$K$25 +$J$25*C19+$I$25 * D19</f>
        <v>73.286288076352264</v>
      </c>
    </row>
    <row r="20" spans="1:11" x14ac:dyDescent="0.25">
      <c r="A20" s="1">
        <v>7</v>
      </c>
      <c r="B20" s="1">
        <v>103.58</v>
      </c>
      <c r="C20">
        <v>19</v>
      </c>
      <c r="D20">
        <f t="shared" si="0"/>
        <v>361</v>
      </c>
      <c r="E20">
        <f>$K$25 +$J$25*C20+$I$25 * D20</f>
        <v>73.566490341655793</v>
      </c>
    </row>
    <row r="21" spans="1:11" x14ac:dyDescent="0.25">
      <c r="A21" s="1">
        <v>8</v>
      </c>
      <c r="B21" s="1">
        <v>104.61</v>
      </c>
      <c r="C21">
        <v>20</v>
      </c>
      <c r="D21">
        <f t="shared" si="0"/>
        <v>400</v>
      </c>
      <c r="E21">
        <f>$K$25 +$J$25*C21+$I$25 * D21</f>
        <v>73.849874616907627</v>
      </c>
    </row>
    <row r="22" spans="1:11" x14ac:dyDescent="0.25">
      <c r="A22" s="1">
        <v>9</v>
      </c>
      <c r="B22" s="1">
        <v>105.66</v>
      </c>
      <c r="C22">
        <v>21</v>
      </c>
      <c r="D22">
        <f t="shared" si="0"/>
        <v>441</v>
      </c>
      <c r="E22">
        <f>$K$25 +$J$25*C22+$I$25 * D22</f>
        <v>74.136440902107793</v>
      </c>
    </row>
    <row r="23" spans="1:11" x14ac:dyDescent="0.25">
      <c r="A23" s="1">
        <v>10</v>
      </c>
      <c r="B23" s="1">
        <v>96.15</v>
      </c>
      <c r="C23">
        <v>22</v>
      </c>
      <c r="D23">
        <f t="shared" si="0"/>
        <v>484</v>
      </c>
      <c r="E23">
        <f>$K$25 +$J$25*C23+$I$25 * D23</f>
        <v>74.426189197256249</v>
      </c>
    </row>
    <row r="24" spans="1:11" x14ac:dyDescent="0.25">
      <c r="A24" s="1">
        <v>11</v>
      </c>
      <c r="B24" s="1">
        <v>89.42</v>
      </c>
      <c r="C24">
        <v>23</v>
      </c>
      <c r="D24">
        <f t="shared" si="0"/>
        <v>529</v>
      </c>
      <c r="E24">
        <f>$K$25 +$J$25*C24+$I$25 * D24</f>
        <v>74.719119502353038</v>
      </c>
      <c r="I24" t="s">
        <v>33</v>
      </c>
      <c r="J24" t="s">
        <v>34</v>
      </c>
      <c r="K24" t="s">
        <v>35</v>
      </c>
    </row>
    <row r="25" spans="1:11" x14ac:dyDescent="0.25">
      <c r="A25" s="1">
        <v>12</v>
      </c>
      <c r="B25" s="1">
        <v>96.57</v>
      </c>
      <c r="C25">
        <v>24</v>
      </c>
      <c r="D25">
        <f t="shared" si="0"/>
        <v>576</v>
      </c>
      <c r="E25">
        <f>$K$25 +$J$25*C25+$I$25 * D25</f>
        <v>75.015231817398131</v>
      </c>
      <c r="I25">
        <f t="array" ref="I25:K29">LINEST(B2:B313,C2:D313,1,1)</f>
        <v>1.591004974156837E-3</v>
      </c>
      <c r="J25">
        <v>0.22133508125972412</v>
      </c>
      <c r="K25">
        <v>68.786771002050415</v>
      </c>
    </row>
    <row r="26" spans="1:11" x14ac:dyDescent="0.25">
      <c r="A26" s="1" t="s">
        <v>2</v>
      </c>
      <c r="B26" s="1">
        <v>69.53</v>
      </c>
      <c r="C26">
        <v>25</v>
      </c>
      <c r="D26">
        <f t="shared" si="0"/>
        <v>625</v>
      </c>
      <c r="E26">
        <f>$K$25 +$J$25*C26+$I$25 * D26</f>
        <v>75.314526142391543</v>
      </c>
      <c r="I26">
        <v>2.0256938299302617E-4</v>
      </c>
      <c r="J26">
        <v>6.5470453832219069E-2</v>
      </c>
      <c r="K26">
        <v>4.4375856495137107</v>
      </c>
    </row>
    <row r="27" spans="1:11" x14ac:dyDescent="0.25">
      <c r="A27" s="1">
        <v>2</v>
      </c>
      <c r="B27" s="1">
        <v>66.75</v>
      </c>
      <c r="C27">
        <v>26</v>
      </c>
      <c r="D27">
        <f t="shared" si="0"/>
        <v>676</v>
      </c>
      <c r="E27">
        <f>$K$25 +$J$25*C27+$I$25 * D27</f>
        <v>75.617002477333259</v>
      </c>
      <c r="H27" t="s">
        <v>36</v>
      </c>
      <c r="I27">
        <v>0.86645297316803715</v>
      </c>
      <c r="J27">
        <v>25.960489912367215</v>
      </c>
      <c r="K27" t="e">
        <v>#N/A</v>
      </c>
    </row>
    <row r="28" spans="1:11" x14ac:dyDescent="0.25">
      <c r="A28" s="1">
        <v>3</v>
      </c>
      <c r="B28" s="1">
        <v>68.75</v>
      </c>
      <c r="C28">
        <v>27</v>
      </c>
      <c r="D28">
        <f t="shared" si="0"/>
        <v>729</v>
      </c>
      <c r="E28">
        <f>$K$25 +$J$25*C28+$I$25 * D28</f>
        <v>75.922660822223307</v>
      </c>
      <c r="I28">
        <v>1002.3958416004383</v>
      </c>
      <c r="J28">
        <v>309</v>
      </c>
      <c r="K28" t="e">
        <v>#N/A</v>
      </c>
    </row>
    <row r="29" spans="1:11" x14ac:dyDescent="0.25">
      <c r="A29" s="1">
        <v>4</v>
      </c>
      <c r="B29" s="1">
        <v>67.38</v>
      </c>
      <c r="C29">
        <v>28</v>
      </c>
      <c r="D29">
        <f t="shared" si="0"/>
        <v>784</v>
      </c>
      <c r="E29">
        <f>$K$25 +$J$25*C29+$I$25 * D29</f>
        <v>76.231501177061645</v>
      </c>
      <c r="I29">
        <v>1351123.4136732703</v>
      </c>
      <c r="J29">
        <v>208249.63427544708</v>
      </c>
      <c r="K29" t="e">
        <v>#N/A</v>
      </c>
    </row>
    <row r="30" spans="1:11" x14ac:dyDescent="0.25">
      <c r="A30" s="1">
        <v>5</v>
      </c>
      <c r="B30" s="1">
        <v>69.400000000000006</v>
      </c>
      <c r="C30">
        <v>29</v>
      </c>
      <c r="D30">
        <f t="shared" si="0"/>
        <v>841</v>
      </c>
      <c r="E30">
        <f>$K$25 +$J$25*C30+$I$25 * D30</f>
        <v>76.543523541848316</v>
      </c>
    </row>
    <row r="31" spans="1:11" x14ac:dyDescent="0.25">
      <c r="A31" s="1">
        <v>6</v>
      </c>
      <c r="B31" s="1">
        <v>72.87</v>
      </c>
      <c r="C31">
        <v>30</v>
      </c>
      <c r="D31">
        <f t="shared" si="0"/>
        <v>900</v>
      </c>
      <c r="E31">
        <f>$K$25 +$J$25*C31+$I$25 * D31</f>
        <v>76.858727916583291</v>
      </c>
    </row>
    <row r="32" spans="1:11" x14ac:dyDescent="0.25">
      <c r="A32" s="1">
        <v>7</v>
      </c>
      <c r="B32" s="1">
        <v>72.14</v>
      </c>
      <c r="C32">
        <v>31</v>
      </c>
      <c r="D32">
        <f t="shared" si="0"/>
        <v>961</v>
      </c>
      <c r="E32">
        <f>$K$25 +$J$25*C32+$I$25 * D32</f>
        <v>77.177114301266585</v>
      </c>
    </row>
    <row r="33" spans="1:5" x14ac:dyDescent="0.25">
      <c r="A33" s="1">
        <v>8</v>
      </c>
      <c r="B33" s="1">
        <v>71.849999999999994</v>
      </c>
      <c r="C33">
        <v>32</v>
      </c>
      <c r="D33">
        <f t="shared" si="0"/>
        <v>1024</v>
      </c>
      <c r="E33">
        <f>$K$25 +$J$25*C33+$I$25 * D33</f>
        <v>77.498682695898182</v>
      </c>
    </row>
    <row r="34" spans="1:5" x14ac:dyDescent="0.25">
      <c r="A34" s="1">
        <v>9</v>
      </c>
      <c r="B34" s="1">
        <v>74.73</v>
      </c>
      <c r="C34">
        <v>33</v>
      </c>
      <c r="D34">
        <f t="shared" si="0"/>
        <v>1089</v>
      </c>
      <c r="E34">
        <f>$K$25 +$J$25*C34+$I$25 * D34</f>
        <v>77.823433100478113</v>
      </c>
    </row>
    <row r="35" spans="1:5" x14ac:dyDescent="0.25">
      <c r="A35" s="1">
        <v>10</v>
      </c>
      <c r="B35" s="1">
        <v>75.47</v>
      </c>
      <c r="C35">
        <v>34</v>
      </c>
      <c r="D35">
        <f t="shared" si="0"/>
        <v>1156</v>
      </c>
      <c r="E35">
        <f>$K$25 +$J$25*C35+$I$25 * D35</f>
        <v>78.151365515006333</v>
      </c>
    </row>
    <row r="36" spans="1:5" x14ac:dyDescent="0.25">
      <c r="A36" s="1">
        <v>11</v>
      </c>
      <c r="B36" s="1">
        <v>74.790000000000006</v>
      </c>
      <c r="C36">
        <v>35</v>
      </c>
      <c r="D36">
        <f t="shared" si="0"/>
        <v>1225</v>
      </c>
      <c r="E36">
        <f>$K$25 +$J$25*C36+$I$25 * D36</f>
        <v>78.482479939482886</v>
      </c>
    </row>
    <row r="37" spans="1:5" x14ac:dyDescent="0.25">
      <c r="A37" s="1">
        <v>12</v>
      </c>
      <c r="B37" s="1">
        <v>86.76</v>
      </c>
      <c r="C37">
        <v>36</v>
      </c>
      <c r="D37">
        <f t="shared" si="0"/>
        <v>1296</v>
      </c>
      <c r="E37">
        <f>$K$25 +$J$25*C37+$I$25 * D37</f>
        <v>78.816776373907743</v>
      </c>
    </row>
    <row r="38" spans="1:5" x14ac:dyDescent="0.25">
      <c r="A38" s="1" t="s">
        <v>3</v>
      </c>
      <c r="B38" s="1">
        <v>73.75</v>
      </c>
      <c r="C38">
        <v>37</v>
      </c>
      <c r="D38">
        <f t="shared" si="0"/>
        <v>1369</v>
      </c>
      <c r="E38">
        <f>$K$25 +$J$25*C38+$I$25 * D38</f>
        <v>79.154254818280918</v>
      </c>
    </row>
    <row r="39" spans="1:5" x14ac:dyDescent="0.25">
      <c r="A39" s="1">
        <v>2</v>
      </c>
      <c r="B39" s="1">
        <v>75.22</v>
      </c>
      <c r="C39">
        <v>38</v>
      </c>
      <c r="D39">
        <f t="shared" si="0"/>
        <v>1444</v>
      </c>
      <c r="E39">
        <f>$K$25 +$J$25*C39+$I$25 * D39</f>
        <v>79.494915272602398</v>
      </c>
    </row>
    <row r="40" spans="1:5" x14ac:dyDescent="0.25">
      <c r="A40" s="1">
        <v>3</v>
      </c>
      <c r="B40" s="1">
        <v>79.739999999999995</v>
      </c>
      <c r="C40">
        <v>39</v>
      </c>
      <c r="D40">
        <f t="shared" si="0"/>
        <v>1521</v>
      </c>
      <c r="E40">
        <f>$K$25 +$J$25*C40+$I$25 * D40</f>
        <v>79.838757736872211</v>
      </c>
    </row>
    <row r="41" spans="1:5" x14ac:dyDescent="0.25">
      <c r="A41" s="1">
        <v>4</v>
      </c>
      <c r="B41" s="1">
        <v>78.14</v>
      </c>
      <c r="C41">
        <v>40</v>
      </c>
      <c r="D41">
        <f t="shared" si="0"/>
        <v>1600</v>
      </c>
      <c r="E41">
        <f>$K$25 +$J$25*C41+$I$25 * D41</f>
        <v>80.185782211090313</v>
      </c>
    </row>
    <row r="42" spans="1:5" x14ac:dyDescent="0.25">
      <c r="A42" s="1">
        <v>5</v>
      </c>
      <c r="B42" s="1">
        <v>80.48</v>
      </c>
      <c r="C42">
        <v>41</v>
      </c>
      <c r="D42">
        <f t="shared" si="0"/>
        <v>1681</v>
      </c>
      <c r="E42">
        <f>$K$25 +$J$25*C42+$I$25 * D42</f>
        <v>80.535988695256748</v>
      </c>
    </row>
    <row r="43" spans="1:5" x14ac:dyDescent="0.25">
      <c r="A43" s="1">
        <v>6</v>
      </c>
      <c r="B43" s="1">
        <v>85.39</v>
      </c>
      <c r="C43">
        <v>42</v>
      </c>
      <c r="D43">
        <f t="shared" si="0"/>
        <v>1764</v>
      </c>
      <c r="E43">
        <f>$K$25 +$J$25*C43+$I$25 * D43</f>
        <v>80.889377189371487</v>
      </c>
    </row>
    <row r="44" spans="1:5" x14ac:dyDescent="0.25">
      <c r="A44" s="1">
        <v>7</v>
      </c>
      <c r="B44" s="1">
        <v>85.39</v>
      </c>
      <c r="C44">
        <v>43</v>
      </c>
      <c r="D44">
        <f t="shared" si="0"/>
        <v>1849</v>
      </c>
      <c r="E44">
        <f>$K$25 +$J$25*C44+$I$25 * D44</f>
        <v>81.245947693434545</v>
      </c>
    </row>
    <row r="45" spans="1:5" x14ac:dyDescent="0.25">
      <c r="A45" s="1">
        <v>8</v>
      </c>
      <c r="B45" s="1">
        <v>84.54</v>
      </c>
      <c r="C45">
        <v>44</v>
      </c>
      <c r="D45">
        <f t="shared" si="0"/>
        <v>1936</v>
      </c>
      <c r="E45">
        <f>$K$25 +$J$25*C45+$I$25 * D45</f>
        <v>81.605700207445906</v>
      </c>
    </row>
    <row r="46" spans="1:5" x14ac:dyDescent="0.25">
      <c r="A46" s="1">
        <v>9</v>
      </c>
      <c r="B46" s="1">
        <v>86.23</v>
      </c>
      <c r="C46">
        <v>45</v>
      </c>
      <c r="D46">
        <f t="shared" si="0"/>
        <v>2025</v>
      </c>
      <c r="E46">
        <f>$K$25 +$J$25*C46+$I$25 * D46</f>
        <v>81.968634731405601</v>
      </c>
    </row>
    <row r="47" spans="1:5" x14ac:dyDescent="0.25">
      <c r="A47" s="1">
        <v>10</v>
      </c>
      <c r="B47" s="1">
        <v>84.51</v>
      </c>
      <c r="C47">
        <v>46</v>
      </c>
      <c r="D47">
        <f t="shared" si="0"/>
        <v>2116</v>
      </c>
      <c r="E47">
        <f>$K$25 +$J$25*C47+$I$25 * D47</f>
        <v>82.334751265313585</v>
      </c>
    </row>
    <row r="48" spans="1:5" x14ac:dyDescent="0.25">
      <c r="A48" s="1">
        <v>11</v>
      </c>
      <c r="B48" s="1">
        <v>81.97</v>
      </c>
      <c r="C48">
        <v>47</v>
      </c>
      <c r="D48">
        <f t="shared" si="0"/>
        <v>2209</v>
      </c>
      <c r="E48">
        <f>$K$25 +$J$25*C48+$I$25 * D48</f>
        <v>82.704049809169902</v>
      </c>
    </row>
    <row r="49" spans="1:5" x14ac:dyDescent="0.25">
      <c r="A49" s="1">
        <v>12</v>
      </c>
      <c r="B49" s="1">
        <v>98.37</v>
      </c>
      <c r="C49">
        <v>48</v>
      </c>
      <c r="D49">
        <f t="shared" si="0"/>
        <v>2304</v>
      </c>
      <c r="E49">
        <f>$K$25 +$J$25*C49+$I$25 * D49</f>
        <v>83.076530362974523</v>
      </c>
    </row>
    <row r="50" spans="1:5" x14ac:dyDescent="0.25">
      <c r="A50" s="1" t="s">
        <v>4</v>
      </c>
      <c r="B50" s="1">
        <v>76.73</v>
      </c>
      <c r="C50">
        <v>49</v>
      </c>
      <c r="D50">
        <f t="shared" si="0"/>
        <v>2401</v>
      </c>
      <c r="E50">
        <f>$K$25 +$J$25*C50+$I$25 * D50</f>
        <v>83.452192926727463</v>
      </c>
    </row>
    <row r="51" spans="1:5" x14ac:dyDescent="0.25">
      <c r="A51" s="1">
        <v>2</v>
      </c>
      <c r="B51" s="1">
        <v>76.73</v>
      </c>
      <c r="C51">
        <v>50</v>
      </c>
      <c r="D51">
        <f t="shared" si="0"/>
        <v>2500</v>
      </c>
      <c r="E51">
        <f>$K$25 +$J$25*C51+$I$25 * D51</f>
        <v>83.831037500428707</v>
      </c>
    </row>
    <row r="52" spans="1:5" x14ac:dyDescent="0.25">
      <c r="A52" s="1">
        <v>3</v>
      </c>
      <c r="B52" s="1">
        <v>82.86</v>
      </c>
      <c r="C52">
        <v>51</v>
      </c>
      <c r="D52">
        <f t="shared" si="0"/>
        <v>2601</v>
      </c>
      <c r="E52">
        <f>$K$25 +$J$25*C52+$I$25 * D52</f>
        <v>84.213064084078283</v>
      </c>
    </row>
    <row r="53" spans="1:5" x14ac:dyDescent="0.25">
      <c r="A53" s="1">
        <v>4</v>
      </c>
      <c r="B53" s="1">
        <v>82.03</v>
      </c>
      <c r="C53">
        <v>52</v>
      </c>
      <c r="D53">
        <f t="shared" si="0"/>
        <v>2704</v>
      </c>
      <c r="E53">
        <f>$K$25 +$J$25*C53+$I$25 * D53</f>
        <v>84.598272677676164</v>
      </c>
    </row>
    <row r="54" spans="1:5" x14ac:dyDescent="0.25">
      <c r="A54" s="1">
        <v>5</v>
      </c>
      <c r="B54" s="1">
        <v>83.02</v>
      </c>
      <c r="C54">
        <v>53</v>
      </c>
      <c r="D54">
        <f t="shared" si="0"/>
        <v>2809</v>
      </c>
      <c r="E54">
        <f>$K$25 +$J$25*C54+$I$25 * D54</f>
        <v>84.986663281222349</v>
      </c>
    </row>
    <row r="55" spans="1:5" x14ac:dyDescent="0.25">
      <c r="A55" s="1">
        <v>6</v>
      </c>
      <c r="B55" s="1">
        <v>88.66</v>
      </c>
      <c r="C55">
        <v>54</v>
      </c>
      <c r="D55">
        <f t="shared" si="0"/>
        <v>2916</v>
      </c>
      <c r="E55">
        <f>$K$25 +$J$25*C55+$I$25 * D55</f>
        <v>85.378235894716852</v>
      </c>
    </row>
    <row r="56" spans="1:5" x14ac:dyDescent="0.25">
      <c r="A56" s="1">
        <v>7</v>
      </c>
      <c r="B56" s="1">
        <v>88.4</v>
      </c>
      <c r="C56">
        <v>55</v>
      </c>
      <c r="D56">
        <f t="shared" si="0"/>
        <v>3025</v>
      </c>
      <c r="E56">
        <f>$K$25 +$J$25*C56+$I$25 * D56</f>
        <v>85.772990518159673</v>
      </c>
    </row>
    <row r="57" spans="1:5" x14ac:dyDescent="0.25">
      <c r="A57" s="1">
        <v>8</v>
      </c>
      <c r="B57" s="1">
        <v>86.98</v>
      </c>
      <c r="C57">
        <v>56</v>
      </c>
      <c r="D57">
        <f t="shared" si="0"/>
        <v>3136</v>
      </c>
      <c r="E57">
        <f>$K$25 +$J$25*C57+$I$25 * D57</f>
        <v>86.170927151550814</v>
      </c>
    </row>
    <row r="58" spans="1:5" x14ac:dyDescent="0.25">
      <c r="A58" s="1">
        <v>9</v>
      </c>
      <c r="B58" s="1">
        <v>91.16</v>
      </c>
      <c r="C58">
        <v>57</v>
      </c>
      <c r="D58">
        <f t="shared" si="0"/>
        <v>3249</v>
      </c>
      <c r="E58">
        <f>$K$25 +$J$25*C58+$I$25 * D58</f>
        <v>86.572045794890258</v>
      </c>
    </row>
    <row r="59" spans="1:5" x14ac:dyDescent="0.25">
      <c r="A59" s="1">
        <v>10</v>
      </c>
      <c r="B59" s="1">
        <v>89.15</v>
      </c>
      <c r="C59">
        <v>58</v>
      </c>
      <c r="D59">
        <f t="shared" si="0"/>
        <v>3364</v>
      </c>
      <c r="E59">
        <f>$K$25 +$J$25*C59+$I$25 * D59</f>
        <v>86.97634644817802</v>
      </c>
    </row>
    <row r="60" spans="1:5" x14ac:dyDescent="0.25">
      <c r="A60" s="1">
        <v>11</v>
      </c>
      <c r="B60" s="1">
        <v>87.91</v>
      </c>
      <c r="C60">
        <v>59</v>
      </c>
      <c r="D60">
        <f t="shared" si="0"/>
        <v>3481</v>
      </c>
      <c r="E60">
        <f>$K$25 +$J$25*C60+$I$25 * D60</f>
        <v>87.383829111414087</v>
      </c>
    </row>
    <row r="61" spans="1:5" x14ac:dyDescent="0.25">
      <c r="A61" s="1">
        <v>12</v>
      </c>
      <c r="B61" s="1">
        <v>106.01</v>
      </c>
      <c r="C61">
        <v>60</v>
      </c>
      <c r="D61">
        <f t="shared" si="0"/>
        <v>3600</v>
      </c>
      <c r="E61">
        <f>$K$25 +$J$25*C61+$I$25 * D61</f>
        <v>87.794493784598473</v>
      </c>
    </row>
    <row r="62" spans="1:5" x14ac:dyDescent="0.25">
      <c r="A62" s="1" t="s">
        <v>5</v>
      </c>
      <c r="B62" s="1">
        <v>83.01</v>
      </c>
      <c r="C62">
        <v>61</v>
      </c>
      <c r="D62">
        <f t="shared" si="0"/>
        <v>3721</v>
      </c>
      <c r="E62">
        <f>$K$25 +$J$25*C62+$I$25 * D62</f>
        <v>88.208340467731176</v>
      </c>
    </row>
    <row r="63" spans="1:5" x14ac:dyDescent="0.25">
      <c r="A63" s="1">
        <v>2</v>
      </c>
      <c r="B63" s="1">
        <v>82.51</v>
      </c>
      <c r="C63">
        <v>62</v>
      </c>
      <c r="D63">
        <f t="shared" si="0"/>
        <v>3844</v>
      </c>
      <c r="E63">
        <f>$K$25 +$J$25*C63+$I$25 * D63</f>
        <v>88.625369160812198</v>
      </c>
    </row>
    <row r="64" spans="1:5" x14ac:dyDescent="0.25">
      <c r="A64" s="1">
        <v>3</v>
      </c>
      <c r="B64" s="1">
        <v>88.29</v>
      </c>
      <c r="C64">
        <v>63</v>
      </c>
      <c r="D64">
        <f t="shared" si="0"/>
        <v>3969</v>
      </c>
      <c r="E64">
        <f>$K$25 +$J$25*C64+$I$25 * D64</f>
        <v>89.045579863841525</v>
      </c>
    </row>
    <row r="65" spans="1:5" x14ac:dyDescent="0.25">
      <c r="A65" s="1">
        <v>4</v>
      </c>
      <c r="B65" s="1">
        <v>86.52</v>
      </c>
      <c r="C65">
        <v>64</v>
      </c>
      <c r="D65">
        <f t="shared" si="0"/>
        <v>4096</v>
      </c>
      <c r="E65">
        <f>$K$25 +$J$25*C65+$I$25 * D65</f>
        <v>89.468972576819169</v>
      </c>
    </row>
    <row r="66" spans="1:5" x14ac:dyDescent="0.25">
      <c r="A66" s="1">
        <v>5</v>
      </c>
      <c r="B66" s="1">
        <v>86.26</v>
      </c>
      <c r="C66">
        <v>65</v>
      </c>
      <c r="D66">
        <f t="shared" si="0"/>
        <v>4225</v>
      </c>
      <c r="E66">
        <f>$K$25 +$J$25*C66+$I$25 * D66</f>
        <v>89.895547299745118</v>
      </c>
    </row>
    <row r="67" spans="1:5" x14ac:dyDescent="0.25">
      <c r="A67" s="1">
        <v>6</v>
      </c>
      <c r="B67" s="1">
        <v>92.21</v>
      </c>
      <c r="C67">
        <v>66</v>
      </c>
      <c r="D67">
        <f t="shared" ref="D67:D130" si="1">C67^2</f>
        <v>4356</v>
      </c>
      <c r="E67">
        <f>$K$25 +$J$25*C67+$I$25 * D67</f>
        <v>90.325304032619385</v>
      </c>
    </row>
    <row r="68" spans="1:5" x14ac:dyDescent="0.25">
      <c r="A68" s="1">
        <v>7</v>
      </c>
      <c r="B68" s="1">
        <v>90.74</v>
      </c>
      <c r="C68">
        <v>67</v>
      </c>
      <c r="D68">
        <f t="shared" si="1"/>
        <v>4489</v>
      </c>
      <c r="E68">
        <f>$K$25 +$J$25*C68+$I$25 * D68</f>
        <v>90.758242775441971</v>
      </c>
    </row>
    <row r="69" spans="1:5" x14ac:dyDescent="0.25">
      <c r="A69" s="1">
        <v>8</v>
      </c>
      <c r="B69" s="1">
        <v>83.48</v>
      </c>
      <c r="C69">
        <v>68</v>
      </c>
      <c r="D69">
        <f t="shared" si="1"/>
        <v>4624</v>
      </c>
      <c r="E69">
        <f>$K$25 +$J$25*C69+$I$25 * D69</f>
        <v>91.194363528212875</v>
      </c>
    </row>
    <row r="70" spans="1:5" x14ac:dyDescent="0.25">
      <c r="A70" s="1">
        <v>9</v>
      </c>
      <c r="B70" s="1">
        <v>63.44</v>
      </c>
      <c r="C70">
        <v>69</v>
      </c>
      <c r="D70">
        <f t="shared" si="1"/>
        <v>4761</v>
      </c>
      <c r="E70">
        <f>$K$25 +$J$25*C70+$I$25 * D70</f>
        <v>91.633666290932084</v>
      </c>
    </row>
    <row r="71" spans="1:5" x14ac:dyDescent="0.25">
      <c r="A71" s="1">
        <v>10</v>
      </c>
      <c r="B71" s="1">
        <v>60.97</v>
      </c>
      <c r="C71">
        <v>70</v>
      </c>
      <c r="D71">
        <f t="shared" si="1"/>
        <v>4900</v>
      </c>
      <c r="E71">
        <f>$K$25 +$J$25*C71+$I$25 * D71</f>
        <v>92.07615106359961</v>
      </c>
    </row>
    <row r="72" spans="1:5" x14ac:dyDescent="0.25">
      <c r="A72" s="1">
        <v>11</v>
      </c>
      <c r="B72" s="1">
        <v>59.81</v>
      </c>
      <c r="C72">
        <v>71</v>
      </c>
      <c r="D72">
        <f t="shared" si="1"/>
        <v>5041</v>
      </c>
      <c r="E72">
        <f>$K$25 +$J$25*C72+$I$25 * D72</f>
        <v>92.521817846215441</v>
      </c>
    </row>
    <row r="73" spans="1:5" x14ac:dyDescent="0.25">
      <c r="A73" s="1">
        <v>12</v>
      </c>
      <c r="B73" s="1">
        <v>67.89</v>
      </c>
      <c r="C73">
        <v>72</v>
      </c>
      <c r="D73">
        <f t="shared" si="1"/>
        <v>5184</v>
      </c>
      <c r="E73">
        <f>$K$25 +$J$25*C73+$I$25 * D73</f>
        <v>92.970666638779591</v>
      </c>
    </row>
    <row r="74" spans="1:5" x14ac:dyDescent="0.25">
      <c r="A74" s="1" t="s">
        <v>6</v>
      </c>
      <c r="B74" s="1">
        <v>49.22</v>
      </c>
      <c r="C74">
        <v>73</v>
      </c>
      <c r="D74">
        <f t="shared" si="1"/>
        <v>5329</v>
      </c>
      <c r="E74">
        <f>$K$25 +$J$25*C74+$I$25 * D74</f>
        <v>93.422697441292058</v>
      </c>
    </row>
    <row r="75" spans="1:5" x14ac:dyDescent="0.25">
      <c r="A75" s="1">
        <v>2</v>
      </c>
      <c r="B75" s="1">
        <v>48.77</v>
      </c>
      <c r="C75">
        <v>74</v>
      </c>
      <c r="D75">
        <f t="shared" si="1"/>
        <v>5476</v>
      </c>
      <c r="E75">
        <f>$K$25 +$J$25*C75+$I$25 * D75</f>
        <v>93.877910253752844</v>
      </c>
    </row>
    <row r="76" spans="1:5" x14ac:dyDescent="0.25">
      <c r="A76" s="1">
        <v>3</v>
      </c>
      <c r="B76" s="1">
        <v>54.48</v>
      </c>
      <c r="C76">
        <v>75</v>
      </c>
      <c r="D76">
        <f t="shared" si="1"/>
        <v>5625</v>
      </c>
      <c r="E76">
        <f>$K$25 +$J$25*C76+$I$25 * D76</f>
        <v>94.336305076161935</v>
      </c>
    </row>
    <row r="77" spans="1:5" x14ac:dyDescent="0.25">
      <c r="A77" s="1">
        <v>4</v>
      </c>
      <c r="B77" s="1">
        <v>54.48</v>
      </c>
      <c r="C77">
        <v>76</v>
      </c>
      <c r="D77">
        <f t="shared" si="1"/>
        <v>5776</v>
      </c>
      <c r="E77">
        <f>$K$25 +$J$25*C77+$I$25 * D77</f>
        <v>94.797881908519344</v>
      </c>
    </row>
    <row r="78" spans="1:5" x14ac:dyDescent="0.25">
      <c r="A78" s="1">
        <v>5</v>
      </c>
      <c r="B78" s="1">
        <v>55.13</v>
      </c>
      <c r="C78">
        <v>77</v>
      </c>
      <c r="D78">
        <f t="shared" si="1"/>
        <v>5929</v>
      </c>
      <c r="E78">
        <f>$K$25 +$J$25*C78+$I$25 * D78</f>
        <v>95.262640750825057</v>
      </c>
    </row>
    <row r="79" spans="1:5" x14ac:dyDescent="0.25">
      <c r="A79" s="1">
        <v>6</v>
      </c>
      <c r="B79" s="1">
        <v>59.38</v>
      </c>
      <c r="C79">
        <v>78</v>
      </c>
      <c r="D79">
        <f t="shared" si="1"/>
        <v>6084</v>
      </c>
      <c r="E79">
        <f>$K$25 +$J$25*C79+$I$25 * D79</f>
        <v>95.730581603079088</v>
      </c>
    </row>
    <row r="80" spans="1:5" x14ac:dyDescent="0.25">
      <c r="A80" s="1">
        <v>7</v>
      </c>
      <c r="B80" s="1">
        <v>57.54</v>
      </c>
      <c r="C80">
        <v>79</v>
      </c>
      <c r="D80">
        <f t="shared" si="1"/>
        <v>6241</v>
      </c>
      <c r="E80">
        <f>$K$25 +$J$25*C80+$I$25 * D80</f>
        <v>96.201704465281438</v>
      </c>
    </row>
    <row r="81" spans="1:5" x14ac:dyDescent="0.25">
      <c r="A81" s="1">
        <v>8</v>
      </c>
      <c r="B81" s="1">
        <v>56.45</v>
      </c>
      <c r="C81">
        <v>80</v>
      </c>
      <c r="D81">
        <f t="shared" si="1"/>
        <v>6400</v>
      </c>
      <c r="E81">
        <f>$K$25 +$J$25*C81+$I$25 * D81</f>
        <v>96.676009337432106</v>
      </c>
    </row>
    <row r="82" spans="1:5" x14ac:dyDescent="0.25">
      <c r="A82" s="1">
        <v>9</v>
      </c>
      <c r="B82" s="1">
        <v>58.2</v>
      </c>
      <c r="C82">
        <v>81</v>
      </c>
      <c r="D82">
        <f t="shared" si="1"/>
        <v>6561</v>
      </c>
      <c r="E82">
        <f>$K$25 +$J$25*C82+$I$25 * D82</f>
        <v>97.153496219531078</v>
      </c>
    </row>
    <row r="83" spans="1:5" x14ac:dyDescent="0.25">
      <c r="A83" s="1">
        <v>10</v>
      </c>
      <c r="B83" s="1">
        <v>58.43</v>
      </c>
      <c r="C83">
        <v>82</v>
      </c>
      <c r="D83">
        <f t="shared" si="1"/>
        <v>6724</v>
      </c>
      <c r="E83">
        <f>$K$25 +$J$25*C83+$I$25 * D83</f>
        <v>97.634165111578369</v>
      </c>
    </row>
    <row r="84" spans="1:5" x14ac:dyDescent="0.25">
      <c r="A84" s="1">
        <v>11</v>
      </c>
      <c r="B84" s="1">
        <v>60.18</v>
      </c>
      <c r="C84">
        <v>83</v>
      </c>
      <c r="D84">
        <f t="shared" si="1"/>
        <v>6889</v>
      </c>
      <c r="E84">
        <f>$K$25 +$J$25*C84+$I$25 * D84</f>
        <v>98.118016013573964</v>
      </c>
    </row>
    <row r="85" spans="1:5" x14ac:dyDescent="0.25">
      <c r="A85" s="1">
        <v>12</v>
      </c>
      <c r="B85" s="1">
        <v>74.87</v>
      </c>
      <c r="C85">
        <v>84</v>
      </c>
      <c r="D85">
        <f t="shared" si="1"/>
        <v>7056</v>
      </c>
      <c r="E85">
        <f>$K$25 +$J$25*C85+$I$25 * D85</f>
        <v>98.605048925517877</v>
      </c>
    </row>
    <row r="86" spans="1:5" x14ac:dyDescent="0.25">
      <c r="A86" s="1" t="s">
        <v>7</v>
      </c>
      <c r="B86" s="1">
        <v>60.57</v>
      </c>
      <c r="C86">
        <v>85</v>
      </c>
      <c r="D86">
        <f t="shared" si="1"/>
        <v>7225</v>
      </c>
      <c r="E86">
        <f>$K$25 +$J$25*C86+$I$25 * D86</f>
        <v>99.095263847410109</v>
      </c>
    </row>
    <row r="87" spans="1:5" x14ac:dyDescent="0.25">
      <c r="A87" s="1">
        <v>2</v>
      </c>
      <c r="B87" s="1">
        <v>60.2</v>
      </c>
      <c r="C87">
        <v>86</v>
      </c>
      <c r="D87">
        <f t="shared" si="1"/>
        <v>7396</v>
      </c>
      <c r="E87">
        <f>$K$25 +$J$25*C87+$I$25 * D87</f>
        <v>99.58866077925066</v>
      </c>
    </row>
    <row r="88" spans="1:5" x14ac:dyDescent="0.25">
      <c r="A88" s="1">
        <v>3</v>
      </c>
      <c r="B88" s="1">
        <v>65.56</v>
      </c>
      <c r="C88">
        <v>87</v>
      </c>
      <c r="D88">
        <f t="shared" si="1"/>
        <v>7569</v>
      </c>
      <c r="E88">
        <f>$K$25 +$J$25*C88+$I$25 * D88</f>
        <v>100.08523972103951</v>
      </c>
    </row>
    <row r="89" spans="1:5" x14ac:dyDescent="0.25">
      <c r="A89" s="1">
        <v>4</v>
      </c>
      <c r="B89" s="1">
        <v>65.69</v>
      </c>
      <c r="C89">
        <v>88</v>
      </c>
      <c r="D89">
        <f t="shared" si="1"/>
        <v>7744</v>
      </c>
      <c r="E89">
        <f>$K$25 +$J$25*C89+$I$25 * D89</f>
        <v>100.58500067277669</v>
      </c>
    </row>
    <row r="90" spans="1:5" x14ac:dyDescent="0.25">
      <c r="A90" s="1">
        <v>5</v>
      </c>
      <c r="B90" s="1">
        <v>66.41</v>
      </c>
      <c r="C90">
        <v>89</v>
      </c>
      <c r="D90">
        <f t="shared" si="1"/>
        <v>7921</v>
      </c>
      <c r="E90">
        <f>$K$25 +$J$25*C90+$I$25 * D90</f>
        <v>101.08794363446216</v>
      </c>
    </row>
    <row r="91" spans="1:5" x14ac:dyDescent="0.25">
      <c r="A91" s="1">
        <v>6</v>
      </c>
      <c r="B91" s="1">
        <v>70.67</v>
      </c>
      <c r="C91">
        <v>90</v>
      </c>
      <c r="D91">
        <f t="shared" si="1"/>
        <v>8100</v>
      </c>
      <c r="E91">
        <f>$K$25 +$J$25*C91+$I$25 * D91</f>
        <v>101.59406860609596</v>
      </c>
    </row>
    <row r="92" spans="1:5" x14ac:dyDescent="0.25">
      <c r="A92" s="1">
        <v>7</v>
      </c>
      <c r="B92" s="1">
        <v>69.819999999999993</v>
      </c>
      <c r="C92">
        <v>91</v>
      </c>
      <c r="D92">
        <f t="shared" si="1"/>
        <v>8281</v>
      </c>
      <c r="E92">
        <f>$K$25 +$J$25*C92+$I$25 * D92</f>
        <v>102.10337558767807</v>
      </c>
    </row>
    <row r="93" spans="1:5" x14ac:dyDescent="0.25">
      <c r="A93" s="1">
        <v>8</v>
      </c>
      <c r="B93" s="1">
        <v>68.77</v>
      </c>
      <c r="C93">
        <v>92</v>
      </c>
      <c r="D93">
        <f t="shared" si="1"/>
        <v>8464</v>
      </c>
      <c r="E93">
        <f>$K$25 +$J$25*C93+$I$25 * D93</f>
        <v>102.61586457920851</v>
      </c>
    </row>
    <row r="94" spans="1:5" x14ac:dyDescent="0.25">
      <c r="A94" s="1">
        <v>9</v>
      </c>
      <c r="B94" s="1">
        <v>70.209999999999994</v>
      </c>
      <c r="C94">
        <v>93</v>
      </c>
      <c r="D94">
        <f t="shared" si="1"/>
        <v>8649</v>
      </c>
      <c r="E94">
        <f>$K$25 +$J$25*C94+$I$25 * D94</f>
        <v>103.13153558068724</v>
      </c>
    </row>
    <row r="95" spans="1:5" x14ac:dyDescent="0.25">
      <c r="A95" s="1">
        <v>10</v>
      </c>
      <c r="B95" s="1">
        <v>70.569999999999993</v>
      </c>
      <c r="C95">
        <v>94</v>
      </c>
      <c r="D95">
        <f t="shared" si="1"/>
        <v>8836</v>
      </c>
      <c r="E95">
        <f>$K$25 +$J$25*C95+$I$25 * D95</f>
        <v>103.6503885921143</v>
      </c>
    </row>
    <row r="96" spans="1:5" x14ac:dyDescent="0.25">
      <c r="A96" s="1">
        <v>11</v>
      </c>
      <c r="B96" s="1">
        <v>71.91</v>
      </c>
      <c r="C96">
        <v>95</v>
      </c>
      <c r="D96">
        <f t="shared" si="1"/>
        <v>9025</v>
      </c>
      <c r="E96">
        <f>$K$25 +$J$25*C96+$I$25 * D96</f>
        <v>104.17242361348966</v>
      </c>
    </row>
    <row r="97" spans="1:5" x14ac:dyDescent="0.25">
      <c r="A97" s="1">
        <v>12</v>
      </c>
      <c r="B97" s="1">
        <v>85.42</v>
      </c>
      <c r="C97">
        <v>96</v>
      </c>
      <c r="D97">
        <f t="shared" si="1"/>
        <v>9216</v>
      </c>
      <c r="E97">
        <f>$K$25 +$J$25*C97+$I$25 * D97</f>
        <v>104.69764064481333</v>
      </c>
    </row>
    <row r="98" spans="1:5" x14ac:dyDescent="0.25">
      <c r="A98" s="1" t="s">
        <v>8</v>
      </c>
      <c r="B98" s="1">
        <v>75.430000000000007</v>
      </c>
      <c r="C98">
        <v>97</v>
      </c>
      <c r="D98">
        <f t="shared" si="1"/>
        <v>9409</v>
      </c>
      <c r="E98">
        <f>$K$25 +$J$25*C98+$I$25 * D98</f>
        <v>105.22603968608533</v>
      </c>
    </row>
    <row r="99" spans="1:5" x14ac:dyDescent="0.25">
      <c r="A99" s="1">
        <v>2</v>
      </c>
      <c r="B99" s="1">
        <v>71.58</v>
      </c>
      <c r="C99">
        <v>98</v>
      </c>
      <c r="D99">
        <f t="shared" si="1"/>
        <v>9604</v>
      </c>
      <c r="E99">
        <f>$K$25 +$J$25*C99+$I$25 * D99</f>
        <v>105.75762073730564</v>
      </c>
    </row>
    <row r="100" spans="1:5" x14ac:dyDescent="0.25">
      <c r="A100" s="1">
        <v>3</v>
      </c>
      <c r="B100" s="1">
        <v>78.599999999999994</v>
      </c>
      <c r="C100">
        <v>99</v>
      </c>
      <c r="D100">
        <f t="shared" si="1"/>
        <v>9801</v>
      </c>
      <c r="E100">
        <f>$K$25 +$J$25*C100+$I$25 * D100</f>
        <v>106.29238379847426</v>
      </c>
    </row>
    <row r="101" spans="1:5" x14ac:dyDescent="0.25">
      <c r="A101" s="1">
        <v>4</v>
      </c>
      <c r="B101" s="1">
        <v>76</v>
      </c>
      <c r="C101">
        <v>100</v>
      </c>
      <c r="D101">
        <f t="shared" si="1"/>
        <v>10000</v>
      </c>
      <c r="E101">
        <f>$K$25 +$J$25*C101+$I$25 * D101</f>
        <v>106.8303288695912</v>
      </c>
    </row>
    <row r="102" spans="1:5" x14ac:dyDescent="0.25">
      <c r="A102" s="1">
        <v>5</v>
      </c>
      <c r="B102" s="1">
        <v>78.06</v>
      </c>
      <c r="C102">
        <v>101</v>
      </c>
      <c r="D102">
        <f t="shared" si="1"/>
        <v>10201</v>
      </c>
      <c r="E102">
        <f>$K$25 +$J$25*C102+$I$25 * D102</f>
        <v>107.37145595065644</v>
      </c>
    </row>
    <row r="103" spans="1:5" x14ac:dyDescent="0.25">
      <c r="A103" s="1">
        <v>6</v>
      </c>
      <c r="B103" s="1">
        <v>82.51</v>
      </c>
      <c r="C103">
        <v>102</v>
      </c>
      <c r="D103">
        <f t="shared" si="1"/>
        <v>10404</v>
      </c>
      <c r="E103">
        <f>$K$25 +$J$25*C103+$I$25 * D103</f>
        <v>107.91576504167</v>
      </c>
    </row>
    <row r="104" spans="1:5" x14ac:dyDescent="0.25">
      <c r="A104" s="1">
        <v>7</v>
      </c>
      <c r="B104" s="1">
        <v>84.07</v>
      </c>
      <c r="C104">
        <v>103</v>
      </c>
      <c r="D104">
        <f t="shared" si="1"/>
        <v>10609</v>
      </c>
      <c r="E104">
        <f>$K$25 +$J$25*C104+$I$25 * D104</f>
        <v>108.46325614263188</v>
      </c>
    </row>
    <row r="105" spans="1:5" x14ac:dyDescent="0.25">
      <c r="A105" s="1">
        <v>8</v>
      </c>
      <c r="B105" s="1">
        <v>84.33</v>
      </c>
      <c r="C105">
        <v>104</v>
      </c>
      <c r="D105">
        <f t="shared" si="1"/>
        <v>10816</v>
      </c>
      <c r="E105">
        <f>$K$25 +$J$25*C105+$I$25 * D105</f>
        <v>109.01392925354207</v>
      </c>
    </row>
    <row r="106" spans="1:5" x14ac:dyDescent="0.25">
      <c r="A106" s="1">
        <v>9</v>
      </c>
      <c r="B106" s="1">
        <v>84.41</v>
      </c>
      <c r="C106">
        <v>105</v>
      </c>
      <c r="D106">
        <f t="shared" si="1"/>
        <v>11025</v>
      </c>
      <c r="E106">
        <f>$K$25 +$J$25*C106+$I$25 * D106</f>
        <v>109.56778437440057</v>
      </c>
    </row>
    <row r="107" spans="1:5" x14ac:dyDescent="0.25">
      <c r="A107" s="1">
        <v>10</v>
      </c>
      <c r="B107" s="1">
        <v>86.27</v>
      </c>
      <c r="C107">
        <v>106</v>
      </c>
      <c r="D107">
        <f t="shared" si="1"/>
        <v>11236</v>
      </c>
      <c r="E107">
        <f>$K$25 +$J$25*C107+$I$25 * D107</f>
        <v>110.12482150520739</v>
      </c>
    </row>
    <row r="108" spans="1:5" x14ac:dyDescent="0.25">
      <c r="A108" s="1">
        <v>11</v>
      </c>
      <c r="B108" s="1">
        <v>86.61</v>
      </c>
      <c r="C108">
        <v>107</v>
      </c>
      <c r="D108">
        <f t="shared" si="1"/>
        <v>11449</v>
      </c>
      <c r="E108">
        <f>$K$25 +$J$25*C108+$I$25 * D108</f>
        <v>110.68504064596252</v>
      </c>
    </row>
    <row r="109" spans="1:5" x14ac:dyDescent="0.25">
      <c r="A109" s="1">
        <v>12</v>
      </c>
      <c r="B109" s="1">
        <v>108</v>
      </c>
      <c r="C109">
        <v>108</v>
      </c>
      <c r="D109">
        <f t="shared" si="1"/>
        <v>11664</v>
      </c>
      <c r="E109">
        <f>$K$25 +$J$25*C109+$I$25 * D109</f>
        <v>111.24844179666597</v>
      </c>
    </row>
    <row r="110" spans="1:5" x14ac:dyDescent="0.25">
      <c r="A110" s="1" t="s">
        <v>9</v>
      </c>
      <c r="B110" s="1">
        <v>87.16</v>
      </c>
      <c r="C110">
        <v>109</v>
      </c>
      <c r="D110">
        <f t="shared" si="1"/>
        <v>11881</v>
      </c>
      <c r="E110">
        <f>$K$25 +$J$25*C110+$I$25 * D110</f>
        <v>111.81502495731772</v>
      </c>
    </row>
    <row r="111" spans="1:5" x14ac:dyDescent="0.25">
      <c r="A111" s="1">
        <v>2</v>
      </c>
      <c r="B111" s="1">
        <v>85.33</v>
      </c>
      <c r="C111">
        <v>110</v>
      </c>
      <c r="D111">
        <f t="shared" si="1"/>
        <v>12100</v>
      </c>
      <c r="E111">
        <f>$K$25 +$J$25*C111+$I$25 * D111</f>
        <v>112.3847901279178</v>
      </c>
    </row>
    <row r="112" spans="1:5" x14ac:dyDescent="0.25">
      <c r="A112" s="1">
        <v>3</v>
      </c>
      <c r="B112" s="1">
        <v>91.39</v>
      </c>
      <c r="C112">
        <v>111</v>
      </c>
      <c r="D112">
        <f t="shared" si="1"/>
        <v>12321</v>
      </c>
      <c r="E112">
        <f>$K$25 +$J$25*C112+$I$25 * D112</f>
        <v>112.95773730846618</v>
      </c>
    </row>
    <row r="113" spans="1:5" x14ac:dyDescent="0.25">
      <c r="A113" s="1">
        <v>4</v>
      </c>
      <c r="B113" s="1">
        <v>92.03</v>
      </c>
      <c r="C113">
        <v>112</v>
      </c>
      <c r="D113">
        <f t="shared" si="1"/>
        <v>12544</v>
      </c>
      <c r="E113">
        <f>$K$25 +$J$25*C113+$I$25 * D113</f>
        <v>113.53386649896288</v>
      </c>
    </row>
    <row r="114" spans="1:5" x14ac:dyDescent="0.25">
      <c r="A114" s="1">
        <v>5</v>
      </c>
      <c r="B114" s="1">
        <v>92.12</v>
      </c>
      <c r="C114">
        <v>113</v>
      </c>
      <c r="D114">
        <f t="shared" si="1"/>
        <v>12769</v>
      </c>
      <c r="E114">
        <f>$K$25 +$J$25*C114+$I$25 * D114</f>
        <v>114.11317769940788</v>
      </c>
    </row>
    <row r="115" spans="1:5" x14ac:dyDescent="0.25">
      <c r="A115" s="1">
        <v>6</v>
      </c>
      <c r="B115" s="1">
        <v>97.55</v>
      </c>
      <c r="C115">
        <v>114</v>
      </c>
      <c r="D115">
        <f t="shared" si="1"/>
        <v>12996</v>
      </c>
      <c r="E115">
        <f>$K$25 +$J$25*C115+$I$25 * D115</f>
        <v>114.69567090980122</v>
      </c>
    </row>
    <row r="116" spans="1:5" x14ac:dyDescent="0.25">
      <c r="A116" s="1">
        <v>7</v>
      </c>
      <c r="B116" s="1">
        <v>99.7</v>
      </c>
      <c r="C116">
        <v>115</v>
      </c>
      <c r="D116">
        <f t="shared" si="1"/>
        <v>13225</v>
      </c>
      <c r="E116">
        <f>$K$25 +$J$25*C116+$I$25 * D116</f>
        <v>115.28134613014285</v>
      </c>
    </row>
    <row r="117" spans="1:5" x14ac:dyDescent="0.25">
      <c r="A117" s="1">
        <v>8</v>
      </c>
      <c r="B117" s="1">
        <v>97.71</v>
      </c>
      <c r="C117">
        <v>116</v>
      </c>
      <c r="D117">
        <f t="shared" si="1"/>
        <v>13456</v>
      </c>
      <c r="E117">
        <f>$K$25 +$J$25*C117+$I$25 * D117</f>
        <v>115.87020336043281</v>
      </c>
    </row>
    <row r="118" spans="1:5" x14ac:dyDescent="0.25">
      <c r="A118" s="1">
        <v>9</v>
      </c>
      <c r="B118" s="1">
        <v>97.51</v>
      </c>
      <c r="C118">
        <v>117</v>
      </c>
      <c r="D118">
        <f t="shared" si="1"/>
        <v>13689</v>
      </c>
      <c r="E118">
        <f>$K$25 +$J$25*C118+$I$25 * D118</f>
        <v>116.46224260067108</v>
      </c>
    </row>
    <row r="119" spans="1:5" x14ac:dyDescent="0.25">
      <c r="A119" s="1">
        <v>10</v>
      </c>
      <c r="B119" s="1">
        <v>99.17</v>
      </c>
      <c r="C119">
        <v>118</v>
      </c>
      <c r="D119">
        <f t="shared" si="1"/>
        <v>13924</v>
      </c>
      <c r="E119">
        <f>$K$25 +$J$25*C119+$I$25 * D119</f>
        <v>117.05746385085766</v>
      </c>
    </row>
    <row r="120" spans="1:5" x14ac:dyDescent="0.25">
      <c r="A120" s="1">
        <v>11</v>
      </c>
      <c r="B120" s="1">
        <v>98.77</v>
      </c>
      <c r="C120">
        <v>119</v>
      </c>
      <c r="D120">
        <f t="shared" si="1"/>
        <v>14161</v>
      </c>
      <c r="E120">
        <f>$K$25 +$J$25*C120+$I$25 * D120</f>
        <v>117.65586711099256</v>
      </c>
    </row>
    <row r="121" spans="1:5" x14ac:dyDescent="0.25">
      <c r="A121" s="1">
        <v>12</v>
      </c>
      <c r="B121" s="1">
        <v>118.92</v>
      </c>
      <c r="C121">
        <v>120</v>
      </c>
      <c r="D121">
        <f t="shared" si="1"/>
        <v>14400</v>
      </c>
      <c r="E121">
        <f>$K$25 +$J$25*C121+$I$25 * D121</f>
        <v>118.25745238107577</v>
      </c>
    </row>
    <row r="122" spans="1:5" x14ac:dyDescent="0.25">
      <c r="A122" s="1" t="s">
        <v>10</v>
      </c>
      <c r="B122" s="1">
        <v>95.85</v>
      </c>
      <c r="C122">
        <v>121</v>
      </c>
      <c r="D122">
        <f t="shared" si="1"/>
        <v>14641</v>
      </c>
      <c r="E122">
        <f>$K$25 +$J$25*C122+$I$25 * D122</f>
        <v>118.86221966110729</v>
      </c>
    </row>
    <row r="123" spans="1:5" x14ac:dyDescent="0.25">
      <c r="A123" s="1">
        <v>2</v>
      </c>
      <c r="B123" s="1">
        <v>94.41</v>
      </c>
      <c r="C123">
        <v>122</v>
      </c>
      <c r="D123">
        <f t="shared" si="1"/>
        <v>14884</v>
      </c>
      <c r="E123">
        <f>$K$25 +$J$25*C123+$I$25 * D123</f>
        <v>119.47016895108712</v>
      </c>
    </row>
    <row r="124" spans="1:5" x14ac:dyDescent="0.25">
      <c r="A124" s="1">
        <v>3</v>
      </c>
      <c r="B124" s="1">
        <v>98.95</v>
      </c>
      <c r="C124">
        <v>123</v>
      </c>
      <c r="D124">
        <f t="shared" si="1"/>
        <v>15129</v>
      </c>
      <c r="E124">
        <f>$K$25 +$J$25*C124+$I$25 * D124</f>
        <v>120.08130025101526</v>
      </c>
    </row>
    <row r="125" spans="1:5" x14ac:dyDescent="0.25">
      <c r="A125" s="1">
        <v>4</v>
      </c>
      <c r="B125" s="1">
        <v>100.13</v>
      </c>
      <c r="C125">
        <v>124</v>
      </c>
      <c r="D125">
        <f t="shared" si="1"/>
        <v>15376</v>
      </c>
      <c r="E125">
        <f>$K$25 +$J$25*C125+$I$25 * D125</f>
        <v>120.69561356089173</v>
      </c>
    </row>
    <row r="126" spans="1:5" x14ac:dyDescent="0.25">
      <c r="A126" s="1">
        <v>5</v>
      </c>
      <c r="B126" s="1">
        <v>101.63</v>
      </c>
      <c r="C126">
        <v>125</v>
      </c>
      <c r="D126">
        <f t="shared" si="1"/>
        <v>15625</v>
      </c>
      <c r="E126">
        <f>$K$25 +$J$25*C126+$I$25 * D126</f>
        <v>121.31310888071651</v>
      </c>
    </row>
    <row r="127" spans="1:5" x14ac:dyDescent="0.25">
      <c r="A127" s="1">
        <v>6</v>
      </c>
      <c r="B127" s="1">
        <v>107.22</v>
      </c>
      <c r="C127">
        <v>126</v>
      </c>
      <c r="D127">
        <f t="shared" si="1"/>
        <v>15876</v>
      </c>
      <c r="E127">
        <f>$K$25 +$J$25*C127+$I$25 * D127</f>
        <v>121.9337862104896</v>
      </c>
    </row>
    <row r="128" spans="1:5" x14ac:dyDescent="0.25">
      <c r="A128" s="1">
        <v>7</v>
      </c>
      <c r="B128" s="1">
        <v>107.87</v>
      </c>
      <c r="C128">
        <v>127</v>
      </c>
      <c r="D128">
        <f t="shared" si="1"/>
        <v>16129</v>
      </c>
      <c r="E128">
        <f>$K$25 +$J$25*C128+$I$25 * D128</f>
        <v>122.55764555021101</v>
      </c>
    </row>
    <row r="129" spans="1:5" x14ac:dyDescent="0.25">
      <c r="A129" s="1">
        <v>8</v>
      </c>
      <c r="B129" s="1">
        <v>106.03</v>
      </c>
      <c r="C129">
        <v>128</v>
      </c>
      <c r="D129">
        <f t="shared" si="1"/>
        <v>16384</v>
      </c>
      <c r="E129">
        <f>$K$25 +$J$25*C129+$I$25 * D129</f>
        <v>123.18468689988072</v>
      </c>
    </row>
    <row r="130" spans="1:5" x14ac:dyDescent="0.25">
      <c r="A130" s="1">
        <v>9</v>
      </c>
      <c r="B130" s="1">
        <v>106.99</v>
      </c>
      <c r="C130">
        <v>129</v>
      </c>
      <c r="D130">
        <f t="shared" si="1"/>
        <v>16641</v>
      </c>
      <c r="E130">
        <f>$K$25 +$J$25*C130+$I$25 * D130</f>
        <v>123.81491025949876</v>
      </c>
    </row>
    <row r="131" spans="1:5" x14ac:dyDescent="0.25">
      <c r="A131" s="1">
        <v>10</v>
      </c>
      <c r="B131" s="1">
        <v>111.91</v>
      </c>
      <c r="C131">
        <v>130</v>
      </c>
      <c r="D131">
        <f t="shared" ref="D131:D194" si="2">C131^2</f>
        <v>16900</v>
      </c>
      <c r="E131">
        <f>$K$25 +$J$25*C131+$I$25 * D131</f>
        <v>124.44831562906509</v>
      </c>
    </row>
    <row r="132" spans="1:5" x14ac:dyDescent="0.25">
      <c r="A132" s="1">
        <v>11</v>
      </c>
      <c r="B132" s="1">
        <v>113.14</v>
      </c>
      <c r="C132">
        <v>131</v>
      </c>
      <c r="D132">
        <f t="shared" si="2"/>
        <v>17161</v>
      </c>
      <c r="E132">
        <f>$K$25 +$J$25*C132+$I$25 * D132</f>
        <v>125.08490300857976</v>
      </c>
    </row>
    <row r="133" spans="1:5" x14ac:dyDescent="0.25">
      <c r="A133" s="1">
        <v>12</v>
      </c>
      <c r="B133" s="1">
        <v>137.24</v>
      </c>
      <c r="C133">
        <v>132</v>
      </c>
      <c r="D133">
        <f t="shared" si="2"/>
        <v>17424</v>
      </c>
      <c r="E133">
        <f>$K$25 +$J$25*C133+$I$25 * D133</f>
        <v>125.72467239804273</v>
      </c>
    </row>
    <row r="134" spans="1:5" x14ac:dyDescent="0.25">
      <c r="A134" s="1" t="s">
        <v>11</v>
      </c>
      <c r="B134" s="1">
        <v>108.01</v>
      </c>
      <c r="C134">
        <v>133</v>
      </c>
      <c r="D134">
        <f t="shared" si="2"/>
        <v>17689</v>
      </c>
      <c r="E134">
        <f>$K$25 +$J$25*C134+$I$25 * D134</f>
        <v>126.36762379745402</v>
      </c>
    </row>
    <row r="135" spans="1:5" x14ac:dyDescent="0.25">
      <c r="A135" s="1">
        <v>2</v>
      </c>
      <c r="B135" s="1">
        <v>110.49</v>
      </c>
      <c r="C135">
        <v>134</v>
      </c>
      <c r="D135">
        <f t="shared" si="2"/>
        <v>17956</v>
      </c>
      <c r="E135">
        <f>$K$25 +$J$25*C135+$I$25 * D135</f>
        <v>127.01375720681361</v>
      </c>
    </row>
    <row r="136" spans="1:5" x14ac:dyDescent="0.25">
      <c r="A136" s="1">
        <v>3</v>
      </c>
      <c r="B136" s="1">
        <v>114.8</v>
      </c>
      <c r="C136">
        <v>135</v>
      </c>
      <c r="D136">
        <f t="shared" si="2"/>
        <v>18225</v>
      </c>
      <c r="E136">
        <f>$K$25 +$J$25*C136+$I$25 * D136</f>
        <v>127.66307262612153</v>
      </c>
    </row>
    <row r="137" spans="1:5" x14ac:dyDescent="0.25">
      <c r="A137" s="1">
        <v>4</v>
      </c>
      <c r="B137" s="1">
        <v>114.11</v>
      </c>
      <c r="C137">
        <v>136</v>
      </c>
      <c r="D137">
        <f t="shared" si="2"/>
        <v>18496</v>
      </c>
      <c r="E137">
        <f>$K$25 +$J$25*C137+$I$25 * D137</f>
        <v>128.31557005537775</v>
      </c>
    </row>
    <row r="138" spans="1:5" x14ac:dyDescent="0.25">
      <c r="A138" s="1">
        <v>5</v>
      </c>
      <c r="B138" s="1">
        <v>114.57</v>
      </c>
      <c r="C138">
        <v>137</v>
      </c>
      <c r="D138">
        <f t="shared" si="2"/>
        <v>18769</v>
      </c>
      <c r="E138">
        <f>$K$25 +$J$25*C138+$I$25 * D138</f>
        <v>128.97124949458231</v>
      </c>
    </row>
    <row r="139" spans="1:5" x14ac:dyDescent="0.25">
      <c r="A139" s="1">
        <v>6</v>
      </c>
      <c r="B139" s="1">
        <v>122.02</v>
      </c>
      <c r="C139">
        <v>138</v>
      </c>
      <c r="D139">
        <f t="shared" si="2"/>
        <v>19044</v>
      </c>
      <c r="E139">
        <f>$K$25 +$J$25*C139+$I$25 * D139</f>
        <v>129.63011094373513</v>
      </c>
    </row>
    <row r="140" spans="1:5" x14ac:dyDescent="0.25">
      <c r="A140" s="1">
        <v>7</v>
      </c>
      <c r="B140" s="1">
        <v>120.55</v>
      </c>
      <c r="C140">
        <v>139</v>
      </c>
      <c r="D140">
        <f t="shared" si="2"/>
        <v>19321</v>
      </c>
      <c r="E140">
        <f>$K$25 +$J$25*C140+$I$25 * D140</f>
        <v>130.29215440283633</v>
      </c>
    </row>
    <row r="141" spans="1:5" x14ac:dyDescent="0.25">
      <c r="A141" s="1">
        <v>8</v>
      </c>
      <c r="B141" s="1">
        <v>118.38</v>
      </c>
      <c r="C141">
        <v>140</v>
      </c>
      <c r="D141">
        <f t="shared" si="2"/>
        <v>19600</v>
      </c>
      <c r="E141">
        <f>$K$25 +$J$25*C141+$I$25 * D141</f>
        <v>130.95737987188579</v>
      </c>
    </row>
    <row r="142" spans="1:5" x14ac:dyDescent="0.25">
      <c r="A142" s="1">
        <v>9</v>
      </c>
      <c r="B142" s="1">
        <v>118.74</v>
      </c>
      <c r="C142">
        <v>141</v>
      </c>
      <c r="D142">
        <f t="shared" si="2"/>
        <v>19881</v>
      </c>
      <c r="E142">
        <f>$K$25 +$J$25*C142+$I$25 * D142</f>
        <v>131.6257873508836</v>
      </c>
    </row>
    <row r="143" spans="1:5" x14ac:dyDescent="0.25">
      <c r="A143" s="1">
        <v>10</v>
      </c>
      <c r="B143" s="1">
        <v>117.31</v>
      </c>
      <c r="C143">
        <v>142</v>
      </c>
      <c r="D143">
        <f t="shared" si="2"/>
        <v>20164</v>
      </c>
      <c r="E143">
        <f>$K$25 +$J$25*C143+$I$25 * D143</f>
        <v>132.2973768398297</v>
      </c>
    </row>
    <row r="144" spans="1:5" x14ac:dyDescent="0.25">
      <c r="A144" s="1">
        <v>11</v>
      </c>
      <c r="B144" s="1">
        <v>118.37</v>
      </c>
      <c r="C144">
        <v>143</v>
      </c>
      <c r="D144">
        <f t="shared" si="2"/>
        <v>20449</v>
      </c>
      <c r="E144">
        <f>$K$25 +$J$25*C144+$I$25 * D144</f>
        <v>132.97214833872414</v>
      </c>
    </row>
    <row r="145" spans="1:5" x14ac:dyDescent="0.25">
      <c r="A145" s="1">
        <v>12</v>
      </c>
      <c r="B145" s="1">
        <v>146.18</v>
      </c>
      <c r="C145">
        <v>144</v>
      </c>
      <c r="D145">
        <f t="shared" si="2"/>
        <v>20736</v>
      </c>
      <c r="E145">
        <f>$K$25 +$J$25*C145+$I$25 * D145</f>
        <v>133.65010184756687</v>
      </c>
    </row>
    <row r="146" spans="1:5" x14ac:dyDescent="0.25">
      <c r="A146" s="1" t="s">
        <v>12</v>
      </c>
      <c r="B146" s="1">
        <v>118.26</v>
      </c>
      <c r="C146">
        <v>145</v>
      </c>
      <c r="D146">
        <f t="shared" si="2"/>
        <v>21025</v>
      </c>
      <c r="E146">
        <f>$K$25 +$J$25*C146+$I$25 * D146</f>
        <v>134.33123736635793</v>
      </c>
    </row>
    <row r="147" spans="1:5" x14ac:dyDescent="0.25">
      <c r="A147" s="1">
        <v>2</v>
      </c>
      <c r="B147" s="1">
        <v>118.74</v>
      </c>
      <c r="C147">
        <v>146</v>
      </c>
      <c r="D147">
        <f t="shared" si="2"/>
        <v>21316</v>
      </c>
      <c r="E147">
        <f>$K$25 +$J$25*C147+$I$25 * D147</f>
        <v>135.01555489509727</v>
      </c>
    </row>
    <row r="148" spans="1:5" x14ac:dyDescent="0.25">
      <c r="A148" s="1">
        <v>3</v>
      </c>
      <c r="B148" s="1">
        <v>127.17</v>
      </c>
      <c r="C148">
        <v>147</v>
      </c>
      <c r="D148">
        <f t="shared" si="2"/>
        <v>21609</v>
      </c>
      <c r="E148">
        <f>$K$25 +$J$25*C148+$I$25 * D148</f>
        <v>135.70305443378496</v>
      </c>
    </row>
    <row r="149" spans="1:5" x14ac:dyDescent="0.25">
      <c r="A149" s="1">
        <v>4</v>
      </c>
      <c r="B149" s="1">
        <v>124.5</v>
      </c>
      <c r="C149">
        <v>148</v>
      </c>
      <c r="D149">
        <f t="shared" si="2"/>
        <v>21904</v>
      </c>
      <c r="E149">
        <f>$K$25 +$J$25*C149+$I$25 * D149</f>
        <v>136.39373598242094</v>
      </c>
    </row>
    <row r="150" spans="1:5" x14ac:dyDescent="0.25">
      <c r="A150" s="1">
        <v>5</v>
      </c>
      <c r="B150" s="1">
        <v>124.74</v>
      </c>
      <c r="C150">
        <v>149</v>
      </c>
      <c r="D150">
        <f t="shared" si="2"/>
        <v>22201</v>
      </c>
      <c r="E150">
        <f>$K$25 +$J$25*C150+$I$25 * D150</f>
        <v>137.08759954100526</v>
      </c>
    </row>
    <row r="151" spans="1:5" x14ac:dyDescent="0.25">
      <c r="A151" s="1">
        <v>6</v>
      </c>
      <c r="B151" s="1">
        <v>132.85</v>
      </c>
      <c r="C151">
        <v>150</v>
      </c>
      <c r="D151">
        <f t="shared" si="2"/>
        <v>22500</v>
      </c>
      <c r="E151">
        <f>$K$25 +$J$25*C151+$I$25 * D151</f>
        <v>137.78464510953788</v>
      </c>
    </row>
    <row r="152" spans="1:5" x14ac:dyDescent="0.25">
      <c r="A152" s="1">
        <v>7</v>
      </c>
      <c r="B152" s="1">
        <v>132.19</v>
      </c>
      <c r="C152">
        <v>151</v>
      </c>
      <c r="D152">
        <f t="shared" si="2"/>
        <v>22801</v>
      </c>
      <c r="E152">
        <f>$K$25 +$J$25*C152+$I$25 * D152</f>
        <v>138.48487268801881</v>
      </c>
    </row>
    <row r="153" spans="1:5" x14ac:dyDescent="0.25">
      <c r="A153" s="1">
        <v>8</v>
      </c>
      <c r="B153" s="1">
        <v>132.97999999999999</v>
      </c>
      <c r="C153">
        <v>152</v>
      </c>
      <c r="D153">
        <f t="shared" si="2"/>
        <v>23104</v>
      </c>
      <c r="E153">
        <f>$K$25 +$J$25*C153+$I$25 * D153</f>
        <v>139.18828227644804</v>
      </c>
    </row>
    <row r="154" spans="1:5" x14ac:dyDescent="0.25">
      <c r="A154" s="1">
        <v>9</v>
      </c>
      <c r="B154" s="1">
        <v>135.91</v>
      </c>
      <c r="C154">
        <v>153</v>
      </c>
      <c r="D154">
        <f t="shared" si="2"/>
        <v>23409</v>
      </c>
      <c r="E154">
        <f>$K$25 +$J$25*C154+$I$25 * D154</f>
        <v>139.89487387482561</v>
      </c>
    </row>
    <row r="155" spans="1:5" x14ac:dyDescent="0.25">
      <c r="A155" s="1">
        <v>10</v>
      </c>
      <c r="B155" s="1">
        <v>133.46</v>
      </c>
      <c r="C155">
        <v>154</v>
      </c>
      <c r="D155">
        <f t="shared" si="2"/>
        <v>23716</v>
      </c>
      <c r="E155">
        <f>$K$25 +$J$25*C155+$I$25 * D155</f>
        <v>140.60464748315147</v>
      </c>
    </row>
    <row r="156" spans="1:5" x14ac:dyDescent="0.25">
      <c r="A156" s="1">
        <v>11</v>
      </c>
      <c r="B156" s="1">
        <v>135.86000000000001</v>
      </c>
      <c r="C156">
        <v>155</v>
      </c>
      <c r="D156">
        <f t="shared" si="2"/>
        <v>24025</v>
      </c>
      <c r="E156">
        <f>$K$25 +$J$25*C156+$I$25 * D156</f>
        <v>141.31760310142568</v>
      </c>
    </row>
    <row r="157" spans="1:5" x14ac:dyDescent="0.25">
      <c r="A157" s="1">
        <v>12</v>
      </c>
      <c r="B157" s="1">
        <v>170.78</v>
      </c>
      <c r="C157">
        <v>156</v>
      </c>
      <c r="D157">
        <f t="shared" si="2"/>
        <v>24336</v>
      </c>
      <c r="E157">
        <f>$K$25 +$J$25*C157+$I$25 * D157</f>
        <v>142.03374072964817</v>
      </c>
    </row>
    <row r="158" spans="1:5" x14ac:dyDescent="0.25">
      <c r="A158" s="1" t="s">
        <v>13</v>
      </c>
      <c r="B158" s="1">
        <v>131.16</v>
      </c>
      <c r="C158">
        <v>157</v>
      </c>
      <c r="D158">
        <f t="shared" si="2"/>
        <v>24649</v>
      </c>
      <c r="E158">
        <f>$K$25 +$J$25*C158+$I$25 * D158</f>
        <v>142.75306036781899</v>
      </c>
    </row>
    <row r="159" spans="1:5" x14ac:dyDescent="0.25">
      <c r="A159" s="1">
        <v>2</v>
      </c>
      <c r="B159" s="1">
        <v>132.47</v>
      </c>
      <c r="C159">
        <v>158</v>
      </c>
      <c r="D159">
        <f t="shared" si="2"/>
        <v>24964</v>
      </c>
      <c r="E159">
        <f>$K$25 +$J$25*C159+$I$25 * D159</f>
        <v>143.4755620159381</v>
      </c>
    </row>
    <row r="160" spans="1:5" x14ac:dyDescent="0.25">
      <c r="A160" s="1">
        <v>3</v>
      </c>
      <c r="B160" s="1">
        <v>140.68</v>
      </c>
      <c r="C160">
        <v>159</v>
      </c>
      <c r="D160">
        <f t="shared" si="2"/>
        <v>25281</v>
      </c>
      <c r="E160">
        <f>$K$25 +$J$25*C160+$I$25 * D160</f>
        <v>144.20124567400555</v>
      </c>
    </row>
    <row r="161" spans="1:5" x14ac:dyDescent="0.25">
      <c r="A161" s="1">
        <v>4</v>
      </c>
      <c r="B161" s="1">
        <v>139.28</v>
      </c>
      <c r="C161">
        <v>160</v>
      </c>
      <c r="D161">
        <f t="shared" si="2"/>
        <v>25600</v>
      </c>
      <c r="E161">
        <f>$K$25 +$J$25*C161+$I$25 * D161</f>
        <v>144.93011134202129</v>
      </c>
    </row>
    <row r="162" spans="1:5" x14ac:dyDescent="0.25">
      <c r="A162" s="1">
        <v>5</v>
      </c>
      <c r="B162" s="1">
        <v>144.43</v>
      </c>
      <c r="C162">
        <v>161</v>
      </c>
      <c r="D162">
        <f t="shared" si="2"/>
        <v>25921</v>
      </c>
      <c r="E162">
        <f>$K$25 +$J$25*C162+$I$25 * D162</f>
        <v>145.66215901998538</v>
      </c>
    </row>
    <row r="163" spans="1:5" x14ac:dyDescent="0.25">
      <c r="A163" s="1">
        <v>6</v>
      </c>
      <c r="B163" s="1">
        <v>155.99</v>
      </c>
      <c r="C163">
        <v>162</v>
      </c>
      <c r="D163">
        <f t="shared" si="2"/>
        <v>26244</v>
      </c>
      <c r="E163">
        <f>$K$25 +$J$25*C163+$I$25 * D163</f>
        <v>146.39738870789776</v>
      </c>
    </row>
    <row r="164" spans="1:5" x14ac:dyDescent="0.25">
      <c r="A164" s="1">
        <v>7</v>
      </c>
      <c r="B164" s="1">
        <v>152.55000000000001</v>
      </c>
      <c r="C164">
        <v>163</v>
      </c>
      <c r="D164">
        <f t="shared" si="2"/>
        <v>26569</v>
      </c>
      <c r="E164">
        <f>$K$25 +$J$25*C164+$I$25 * D164</f>
        <v>147.13580040575846</v>
      </c>
    </row>
    <row r="165" spans="1:5" x14ac:dyDescent="0.25">
      <c r="A165" s="1">
        <v>8</v>
      </c>
      <c r="B165" s="1">
        <v>152.1</v>
      </c>
      <c r="C165">
        <v>164</v>
      </c>
      <c r="D165">
        <f t="shared" si="2"/>
        <v>26896</v>
      </c>
      <c r="E165">
        <f>$K$25 +$J$25*C165+$I$25 * D165</f>
        <v>147.87739411356745</v>
      </c>
    </row>
    <row r="166" spans="1:5" x14ac:dyDescent="0.25">
      <c r="A166" s="1">
        <v>9</v>
      </c>
      <c r="B166" s="1">
        <v>155.75</v>
      </c>
      <c r="C166">
        <v>165</v>
      </c>
      <c r="D166">
        <f t="shared" si="2"/>
        <v>27225</v>
      </c>
      <c r="E166">
        <f>$K$25 +$J$25*C166+$I$25 * D166</f>
        <v>148.62216983132478</v>
      </c>
    </row>
    <row r="167" spans="1:5" x14ac:dyDescent="0.25">
      <c r="A167" s="1">
        <v>10</v>
      </c>
      <c r="B167" s="1">
        <v>154.5</v>
      </c>
      <c r="C167">
        <v>166</v>
      </c>
      <c r="D167">
        <f t="shared" si="2"/>
        <v>27556</v>
      </c>
      <c r="E167">
        <f>$K$25 +$J$25*C167+$I$25 * D167</f>
        <v>149.37012755903044</v>
      </c>
    </row>
    <row r="168" spans="1:5" x14ac:dyDescent="0.25">
      <c r="A168" s="1">
        <v>11</v>
      </c>
      <c r="B168" s="1">
        <v>157.28</v>
      </c>
      <c r="C168">
        <v>167</v>
      </c>
      <c r="D168">
        <f t="shared" si="2"/>
        <v>27889</v>
      </c>
      <c r="E168">
        <f>$K$25 +$J$25*C168+$I$25 * D168</f>
        <v>150.12126729668438</v>
      </c>
    </row>
    <row r="169" spans="1:5" x14ac:dyDescent="0.25">
      <c r="A169" s="1">
        <v>12</v>
      </c>
      <c r="B169" s="1">
        <v>196.92</v>
      </c>
      <c r="C169">
        <v>168</v>
      </c>
      <c r="D169">
        <f t="shared" si="2"/>
        <v>28224</v>
      </c>
      <c r="E169">
        <f>$K$25 +$J$25*C169+$I$25 * D169</f>
        <v>150.87558904428664</v>
      </c>
    </row>
    <row r="170" spans="1:5" x14ac:dyDescent="0.25">
      <c r="A170" s="1" t="s">
        <v>14</v>
      </c>
      <c r="B170" s="1">
        <v>156.75</v>
      </c>
      <c r="C170">
        <v>169</v>
      </c>
      <c r="D170">
        <f t="shared" si="2"/>
        <v>28561</v>
      </c>
      <c r="E170">
        <f>$K$25 +$J$25*C170+$I$25 * D170</f>
        <v>151.63309280183722</v>
      </c>
    </row>
    <row r="171" spans="1:5" x14ac:dyDescent="0.25">
      <c r="A171" s="1">
        <v>2</v>
      </c>
      <c r="B171" s="1">
        <v>159.41</v>
      </c>
      <c r="C171">
        <v>170</v>
      </c>
      <c r="D171">
        <f t="shared" si="2"/>
        <v>28900</v>
      </c>
      <c r="E171">
        <f>$K$25 +$J$25*C171+$I$25 * D171</f>
        <v>152.39377856933612</v>
      </c>
    </row>
    <row r="172" spans="1:5" x14ac:dyDescent="0.25">
      <c r="A172" s="1">
        <v>3</v>
      </c>
      <c r="B172" s="1">
        <v>168.02</v>
      </c>
      <c r="C172">
        <v>171</v>
      </c>
      <c r="D172">
        <f t="shared" si="2"/>
        <v>29241</v>
      </c>
      <c r="E172">
        <f>$K$25 +$J$25*C172+$I$25 * D172</f>
        <v>153.15764634678331</v>
      </c>
    </row>
    <row r="173" spans="1:5" x14ac:dyDescent="0.25">
      <c r="A173" s="1">
        <v>4</v>
      </c>
      <c r="B173" s="1">
        <v>167.51</v>
      </c>
      <c r="C173">
        <v>172</v>
      </c>
      <c r="D173">
        <f t="shared" si="2"/>
        <v>29584</v>
      </c>
      <c r="E173">
        <f>$K$25 +$J$25*C173+$I$25 * D173</f>
        <v>153.92469613417882</v>
      </c>
    </row>
    <row r="174" spans="1:5" x14ac:dyDescent="0.25">
      <c r="A174" s="1">
        <v>5</v>
      </c>
      <c r="B174" s="1">
        <v>170.53</v>
      </c>
      <c r="C174">
        <v>173</v>
      </c>
      <c r="D174">
        <f t="shared" si="2"/>
        <v>29929</v>
      </c>
      <c r="E174">
        <f>$K$25 +$J$25*C174+$I$25 * D174</f>
        <v>154.69492793152267</v>
      </c>
    </row>
    <row r="175" spans="1:5" x14ac:dyDescent="0.25">
      <c r="A175" s="1">
        <v>6</v>
      </c>
      <c r="B175" s="1">
        <v>181.27</v>
      </c>
      <c r="C175">
        <v>174</v>
      </c>
      <c r="D175">
        <f t="shared" si="2"/>
        <v>30276</v>
      </c>
      <c r="E175">
        <f>$K$25 +$J$25*C175+$I$25 * D175</f>
        <v>155.46834173881481</v>
      </c>
    </row>
    <row r="176" spans="1:5" x14ac:dyDescent="0.25">
      <c r="A176" s="1">
        <v>7</v>
      </c>
      <c r="B176" s="1">
        <v>177.65</v>
      </c>
      <c r="C176">
        <v>175</v>
      </c>
      <c r="D176">
        <f t="shared" si="2"/>
        <v>30625</v>
      </c>
      <c r="E176">
        <f>$K$25 +$J$25*C176+$I$25 * D176</f>
        <v>156.24493755605528</v>
      </c>
    </row>
    <row r="177" spans="1:5" x14ac:dyDescent="0.25">
      <c r="A177" s="1">
        <v>8</v>
      </c>
      <c r="B177" s="1">
        <v>173.92</v>
      </c>
      <c r="C177">
        <v>176</v>
      </c>
      <c r="D177">
        <f t="shared" si="2"/>
        <v>30976</v>
      </c>
      <c r="E177">
        <f>$K$25 +$J$25*C177+$I$25 * D177</f>
        <v>157.02471538324403</v>
      </c>
    </row>
    <row r="178" spans="1:5" x14ac:dyDescent="0.25">
      <c r="A178" s="1">
        <v>9</v>
      </c>
      <c r="B178" s="1">
        <v>177.92</v>
      </c>
      <c r="C178">
        <v>177</v>
      </c>
      <c r="D178">
        <f t="shared" si="2"/>
        <v>31329</v>
      </c>
      <c r="E178">
        <f>$K$25 +$J$25*C178+$I$25 * D178</f>
        <v>157.80767522038113</v>
      </c>
    </row>
    <row r="179" spans="1:5" x14ac:dyDescent="0.25">
      <c r="A179" s="1">
        <v>10</v>
      </c>
      <c r="B179" s="1">
        <v>179.16</v>
      </c>
      <c r="C179">
        <v>178</v>
      </c>
      <c r="D179">
        <f t="shared" si="2"/>
        <v>31684</v>
      </c>
      <c r="E179">
        <f>$K$25 +$J$25*C179+$I$25 * D179</f>
        <v>158.59381706746655</v>
      </c>
    </row>
    <row r="180" spans="1:5" x14ac:dyDescent="0.25">
      <c r="A180" s="1">
        <v>11</v>
      </c>
      <c r="B180" s="1">
        <v>185.43</v>
      </c>
      <c r="C180">
        <v>179</v>
      </c>
      <c r="D180">
        <f t="shared" si="2"/>
        <v>32041</v>
      </c>
      <c r="E180">
        <f>$K$25 +$J$25*C180+$I$25 * D180</f>
        <v>159.38314092450025</v>
      </c>
    </row>
    <row r="181" spans="1:5" x14ac:dyDescent="0.25">
      <c r="A181" s="1">
        <v>12</v>
      </c>
      <c r="B181" s="1">
        <v>232.72</v>
      </c>
      <c r="C181">
        <v>180</v>
      </c>
      <c r="D181">
        <f t="shared" si="2"/>
        <v>32400</v>
      </c>
      <c r="E181">
        <f>$K$25 +$J$25*C181+$I$25 * D181</f>
        <v>160.17564679148228</v>
      </c>
    </row>
    <row r="182" spans="1:5" x14ac:dyDescent="0.25">
      <c r="A182" s="1" t="s">
        <v>15</v>
      </c>
      <c r="B182" s="1">
        <v>179.19</v>
      </c>
      <c r="C182">
        <v>181</v>
      </c>
      <c r="D182">
        <f t="shared" si="2"/>
        <v>32761</v>
      </c>
      <c r="E182">
        <f>$K$25 +$J$25*C182+$I$25 * D182</f>
        <v>160.97133466841262</v>
      </c>
    </row>
    <row r="183" spans="1:5" x14ac:dyDescent="0.25">
      <c r="A183" s="1">
        <v>2</v>
      </c>
      <c r="B183" s="1">
        <v>184.39</v>
      </c>
      <c r="C183">
        <v>182</v>
      </c>
      <c r="D183">
        <f t="shared" si="2"/>
        <v>33124</v>
      </c>
      <c r="E183">
        <f>$K$25 +$J$25*C183+$I$25 * D183</f>
        <v>161.77020455529129</v>
      </c>
    </row>
    <row r="184" spans="1:5" x14ac:dyDescent="0.25">
      <c r="A184" s="1">
        <v>3</v>
      </c>
      <c r="B184" s="1">
        <v>192.13</v>
      </c>
      <c r="C184">
        <v>183</v>
      </c>
      <c r="D184">
        <f t="shared" si="2"/>
        <v>33489</v>
      </c>
      <c r="E184">
        <f>$K$25 +$J$25*C184+$I$25 * D184</f>
        <v>162.57225645211824</v>
      </c>
    </row>
    <row r="185" spans="1:5" x14ac:dyDescent="0.25">
      <c r="A185" s="1">
        <v>4</v>
      </c>
      <c r="B185" s="1">
        <v>194.06</v>
      </c>
      <c r="C185">
        <v>184</v>
      </c>
      <c r="D185">
        <f t="shared" si="2"/>
        <v>33856</v>
      </c>
      <c r="E185">
        <f>$K$25 +$J$25*C185+$I$25 * D185</f>
        <v>163.37749035889351</v>
      </c>
    </row>
    <row r="186" spans="1:5" x14ac:dyDescent="0.25">
      <c r="A186" s="1">
        <v>5</v>
      </c>
      <c r="B186" s="1">
        <v>192.89</v>
      </c>
      <c r="C186">
        <v>185</v>
      </c>
      <c r="D186">
        <f t="shared" si="2"/>
        <v>34225</v>
      </c>
      <c r="E186">
        <f>$K$25 +$J$25*C186+$I$25 * D186</f>
        <v>164.18590627561713</v>
      </c>
    </row>
    <row r="187" spans="1:5" x14ac:dyDescent="0.25">
      <c r="A187" s="1">
        <v>6</v>
      </c>
      <c r="B187" s="1">
        <v>203.31</v>
      </c>
      <c r="C187">
        <v>186</v>
      </c>
      <c r="D187">
        <f t="shared" si="2"/>
        <v>34596</v>
      </c>
      <c r="E187">
        <f>$K$25 +$J$25*C187+$I$25 * D187</f>
        <v>164.99750420228904</v>
      </c>
    </row>
    <row r="188" spans="1:5" x14ac:dyDescent="0.25">
      <c r="A188" s="1">
        <v>7</v>
      </c>
      <c r="B188" s="1">
        <v>203.31</v>
      </c>
      <c r="C188">
        <v>187</v>
      </c>
      <c r="D188">
        <f t="shared" si="2"/>
        <v>34969</v>
      </c>
      <c r="E188">
        <f>$K$25 +$J$25*C188+$I$25 * D188</f>
        <v>165.81228413890926</v>
      </c>
    </row>
    <row r="189" spans="1:5" x14ac:dyDescent="0.25">
      <c r="A189" s="1">
        <v>8</v>
      </c>
      <c r="B189" s="1">
        <v>197.61</v>
      </c>
      <c r="C189">
        <v>188</v>
      </c>
      <c r="D189">
        <f t="shared" si="2"/>
        <v>35344</v>
      </c>
      <c r="E189">
        <f>$K$25 +$J$25*C189+$I$25 * D189</f>
        <v>166.63024608547781</v>
      </c>
    </row>
    <row r="190" spans="1:5" x14ac:dyDescent="0.25">
      <c r="A190" s="1">
        <v>9</v>
      </c>
      <c r="B190" s="1">
        <v>201.76</v>
      </c>
      <c r="C190">
        <v>189</v>
      </c>
      <c r="D190">
        <f t="shared" si="2"/>
        <v>35721</v>
      </c>
      <c r="E190">
        <f>$K$25 +$J$25*C190+$I$25 * D190</f>
        <v>167.45139004199464</v>
      </c>
    </row>
    <row r="191" spans="1:5" x14ac:dyDescent="0.25">
      <c r="A191" s="1">
        <v>10</v>
      </c>
      <c r="B191" s="1">
        <v>198.94</v>
      </c>
      <c r="C191">
        <v>190</v>
      </c>
      <c r="D191">
        <f t="shared" si="2"/>
        <v>36100</v>
      </c>
      <c r="E191">
        <f>$K$25 +$J$25*C191+$I$25 * D191</f>
        <v>168.27571600845982</v>
      </c>
    </row>
    <row r="192" spans="1:5" x14ac:dyDescent="0.25">
      <c r="A192" s="1">
        <v>11</v>
      </c>
      <c r="B192" s="1">
        <v>196.75</v>
      </c>
      <c r="C192">
        <v>191</v>
      </c>
      <c r="D192">
        <f t="shared" si="2"/>
        <v>36481</v>
      </c>
      <c r="E192">
        <f>$K$25 +$J$25*C192+$I$25 * D192</f>
        <v>169.1032239848733</v>
      </c>
    </row>
    <row r="193" spans="1:5" x14ac:dyDescent="0.25">
      <c r="A193" s="1">
        <v>12</v>
      </c>
      <c r="B193" s="1">
        <v>240.63</v>
      </c>
      <c r="C193">
        <v>192</v>
      </c>
      <c r="D193">
        <f t="shared" si="2"/>
        <v>36864</v>
      </c>
      <c r="E193">
        <f>$K$25 +$J$25*C193+$I$25 * D193</f>
        <v>169.93391397123509</v>
      </c>
    </row>
    <row r="194" spans="1:5" x14ac:dyDescent="0.25">
      <c r="A194" s="1" t="s">
        <v>16</v>
      </c>
      <c r="B194" s="1">
        <v>185.76</v>
      </c>
      <c r="C194">
        <v>193</v>
      </c>
      <c r="D194">
        <f t="shared" si="2"/>
        <v>37249</v>
      </c>
      <c r="E194">
        <f>$K$25 +$J$25*C194+$I$25 * D194</f>
        <v>170.76778596754519</v>
      </c>
    </row>
    <row r="195" spans="1:5" x14ac:dyDescent="0.25">
      <c r="A195" s="1">
        <v>2</v>
      </c>
      <c r="B195" s="1">
        <v>182.98</v>
      </c>
      <c r="C195">
        <v>194</v>
      </c>
      <c r="D195">
        <f t="shared" ref="D195:D258" si="3">C195^2</f>
        <v>37636</v>
      </c>
      <c r="E195">
        <f>$K$25 +$J$25*C195+$I$25 * D195</f>
        <v>171.60483997380362</v>
      </c>
    </row>
    <row r="196" spans="1:5" x14ac:dyDescent="0.25">
      <c r="A196" s="1">
        <v>3</v>
      </c>
      <c r="B196" s="1">
        <v>191.03</v>
      </c>
      <c r="C196">
        <v>195</v>
      </c>
      <c r="D196">
        <f t="shared" si="3"/>
        <v>38025</v>
      </c>
      <c r="E196">
        <f>$K$25 +$J$25*C196+$I$25 * D196</f>
        <v>172.44507599001034</v>
      </c>
    </row>
    <row r="197" spans="1:5" x14ac:dyDescent="0.25">
      <c r="A197" s="1">
        <v>4</v>
      </c>
      <c r="B197" s="1">
        <v>188.35</v>
      </c>
      <c r="C197">
        <v>196</v>
      </c>
      <c r="D197">
        <f t="shared" si="3"/>
        <v>38416</v>
      </c>
      <c r="E197">
        <f>$K$25 +$J$25*C197+$I$25 * D197</f>
        <v>173.2884940161654</v>
      </c>
    </row>
    <row r="198" spans="1:5" x14ac:dyDescent="0.25">
      <c r="A198" s="1">
        <v>5</v>
      </c>
      <c r="B198" s="1">
        <v>187.22</v>
      </c>
      <c r="C198">
        <v>197</v>
      </c>
      <c r="D198">
        <f t="shared" si="3"/>
        <v>38809</v>
      </c>
      <c r="E198">
        <f>$K$25 +$J$25*C198+$I$25 * D198</f>
        <v>174.13509405226876</v>
      </c>
    </row>
    <row r="199" spans="1:5" x14ac:dyDescent="0.25">
      <c r="A199" s="1">
        <v>6</v>
      </c>
      <c r="B199" s="1">
        <v>199.02</v>
      </c>
      <c r="C199">
        <v>198</v>
      </c>
      <c r="D199">
        <f t="shared" si="3"/>
        <v>39204</v>
      </c>
      <c r="E199">
        <f>$K$25 +$J$25*C199+$I$25 * D199</f>
        <v>174.98487609832043</v>
      </c>
    </row>
    <row r="200" spans="1:5" x14ac:dyDescent="0.25">
      <c r="A200" s="1">
        <v>7</v>
      </c>
      <c r="B200" s="1">
        <v>194.24</v>
      </c>
      <c r="C200">
        <v>199</v>
      </c>
      <c r="D200">
        <f t="shared" si="3"/>
        <v>39601</v>
      </c>
      <c r="E200">
        <f>$K$25 +$J$25*C200+$I$25 * D200</f>
        <v>175.83784015432042</v>
      </c>
    </row>
    <row r="201" spans="1:5" x14ac:dyDescent="0.25">
      <c r="A201" s="1">
        <v>8</v>
      </c>
      <c r="B201" s="1">
        <v>189.19</v>
      </c>
      <c r="C201">
        <v>200</v>
      </c>
      <c r="D201">
        <f t="shared" si="3"/>
        <v>40000</v>
      </c>
      <c r="E201">
        <f>$K$25 +$J$25*C201+$I$25 * D201</f>
        <v>176.69398622026873</v>
      </c>
    </row>
    <row r="202" spans="1:5" x14ac:dyDescent="0.25">
      <c r="A202" s="1">
        <v>9</v>
      </c>
      <c r="B202" s="1">
        <v>194.3</v>
      </c>
      <c r="C202">
        <v>201</v>
      </c>
      <c r="D202">
        <f t="shared" si="3"/>
        <v>40401</v>
      </c>
      <c r="E202">
        <f>$K$25 +$J$25*C202+$I$25 * D202</f>
        <v>177.55331429616535</v>
      </c>
    </row>
    <row r="203" spans="1:5" x14ac:dyDescent="0.25">
      <c r="A203" s="1">
        <v>10</v>
      </c>
      <c r="B203" s="1">
        <v>193.72</v>
      </c>
      <c r="C203">
        <v>202</v>
      </c>
      <c r="D203">
        <f t="shared" si="3"/>
        <v>40804</v>
      </c>
      <c r="E203">
        <f>$K$25 +$J$25*C203+$I$25 * D203</f>
        <v>178.41582438201027</v>
      </c>
    </row>
    <row r="204" spans="1:5" x14ac:dyDescent="0.25">
      <c r="A204" s="1">
        <v>11</v>
      </c>
      <c r="B204" s="1">
        <v>197.4</v>
      </c>
      <c r="C204">
        <v>203</v>
      </c>
      <c r="D204">
        <f t="shared" si="3"/>
        <v>41209</v>
      </c>
      <c r="E204">
        <f>$K$25 +$J$25*C204+$I$25 * D204</f>
        <v>179.28151647780351</v>
      </c>
    </row>
    <row r="205" spans="1:5" x14ac:dyDescent="0.25">
      <c r="A205" s="1">
        <v>12</v>
      </c>
      <c r="B205" s="1">
        <v>245.37</v>
      </c>
      <c r="C205">
        <v>204</v>
      </c>
      <c r="D205">
        <f t="shared" si="3"/>
        <v>41616</v>
      </c>
      <c r="E205">
        <f>$K$25 +$J$25*C205+$I$25 * D205</f>
        <v>180.15039058354506</v>
      </c>
    </row>
    <row r="206" spans="1:5" x14ac:dyDescent="0.25">
      <c r="A206" s="1" t="s">
        <v>17</v>
      </c>
      <c r="B206" s="1">
        <v>188.2</v>
      </c>
      <c r="C206">
        <v>205</v>
      </c>
      <c r="D206">
        <f t="shared" si="3"/>
        <v>42025</v>
      </c>
      <c r="E206">
        <f>$K$25 +$J$25*C206+$I$25 * D206</f>
        <v>181.02244669923493</v>
      </c>
    </row>
    <row r="207" spans="1:5" x14ac:dyDescent="0.25">
      <c r="A207" s="1">
        <v>2</v>
      </c>
      <c r="B207" s="1">
        <v>188.38</v>
      </c>
      <c r="C207">
        <v>206</v>
      </c>
      <c r="D207">
        <f t="shared" si="3"/>
        <v>42436</v>
      </c>
      <c r="E207">
        <f>$K$25 +$J$25*C207+$I$25 * D207</f>
        <v>181.89768482487312</v>
      </c>
    </row>
    <row r="208" spans="1:5" x14ac:dyDescent="0.25">
      <c r="A208" s="1">
        <v>3</v>
      </c>
      <c r="B208" s="1">
        <v>202.51</v>
      </c>
      <c r="C208">
        <v>207</v>
      </c>
      <c r="D208">
        <f t="shared" si="3"/>
        <v>42849</v>
      </c>
      <c r="E208">
        <f>$K$25 +$J$25*C208+$I$25 * D208</f>
        <v>182.77610496045963</v>
      </c>
    </row>
    <row r="209" spans="1:5" x14ac:dyDescent="0.25">
      <c r="A209" s="1">
        <v>4</v>
      </c>
      <c r="B209" s="1">
        <v>199.88</v>
      </c>
      <c r="C209">
        <v>208</v>
      </c>
      <c r="D209">
        <f t="shared" si="3"/>
        <v>43264</v>
      </c>
      <c r="E209">
        <f>$K$25 +$J$25*C209+$I$25 * D209</f>
        <v>183.65770710599443</v>
      </c>
    </row>
    <row r="210" spans="1:5" x14ac:dyDescent="0.25">
      <c r="A210" s="1">
        <v>5</v>
      </c>
      <c r="B210" s="1">
        <v>198.28</v>
      </c>
      <c r="C210">
        <v>209</v>
      </c>
      <c r="D210">
        <f t="shared" si="3"/>
        <v>43681</v>
      </c>
      <c r="E210">
        <f>$K$25 +$J$25*C210+$I$25 * D210</f>
        <v>184.54249126147755</v>
      </c>
    </row>
    <row r="211" spans="1:5" x14ac:dyDescent="0.25">
      <c r="A211" s="1">
        <v>6</v>
      </c>
      <c r="B211" s="1">
        <v>212.36</v>
      </c>
      <c r="C211">
        <v>210</v>
      </c>
      <c r="D211">
        <f t="shared" si="3"/>
        <v>44100</v>
      </c>
      <c r="E211">
        <f>$K$25 +$J$25*C211+$I$25 * D211</f>
        <v>185.43045742690899</v>
      </c>
    </row>
    <row r="212" spans="1:5" x14ac:dyDescent="0.25">
      <c r="A212" s="1">
        <v>7</v>
      </c>
      <c r="B212" s="1">
        <v>207.05</v>
      </c>
      <c r="C212">
        <v>211</v>
      </c>
      <c r="D212">
        <f t="shared" si="3"/>
        <v>44521</v>
      </c>
      <c r="E212">
        <f>$K$25 +$J$25*C212+$I$25 * D212</f>
        <v>186.32160560228874</v>
      </c>
    </row>
    <row r="213" spans="1:5" x14ac:dyDescent="0.25">
      <c r="A213" s="1">
        <v>8</v>
      </c>
      <c r="B213" s="1">
        <v>200.4</v>
      </c>
      <c r="C213">
        <v>212</v>
      </c>
      <c r="D213">
        <f t="shared" si="3"/>
        <v>44944</v>
      </c>
      <c r="E213">
        <f>$K$25 +$J$25*C213+$I$25 * D213</f>
        <v>187.21593578761681</v>
      </c>
    </row>
    <row r="214" spans="1:5" x14ac:dyDescent="0.25">
      <c r="A214" s="1">
        <v>9</v>
      </c>
      <c r="B214" s="1">
        <v>201.2</v>
      </c>
      <c r="C214">
        <v>213</v>
      </c>
      <c r="D214">
        <f t="shared" si="3"/>
        <v>45369</v>
      </c>
      <c r="E214">
        <f>$K$25 +$J$25*C214+$I$25 * D214</f>
        <v>188.11344798289321</v>
      </c>
    </row>
    <row r="215" spans="1:5" x14ac:dyDescent="0.25">
      <c r="A215" s="1">
        <v>10</v>
      </c>
      <c r="B215" s="1">
        <v>199.8</v>
      </c>
      <c r="C215">
        <v>214</v>
      </c>
      <c r="D215">
        <f t="shared" si="3"/>
        <v>45796</v>
      </c>
      <c r="E215">
        <f>$K$25 +$J$25*C215+$I$25 * D215</f>
        <v>189.01414218811789</v>
      </c>
    </row>
    <row r="216" spans="1:5" x14ac:dyDescent="0.25">
      <c r="A216" s="1">
        <v>11</v>
      </c>
      <c r="B216" s="1">
        <v>203.2</v>
      </c>
      <c r="C216">
        <v>215</v>
      </c>
      <c r="D216">
        <f t="shared" si="3"/>
        <v>46225</v>
      </c>
      <c r="E216">
        <f>$K$25 +$J$25*C216+$I$25 * D216</f>
        <v>189.91801840329089</v>
      </c>
    </row>
    <row r="217" spans="1:5" x14ac:dyDescent="0.25">
      <c r="A217" s="1">
        <v>12</v>
      </c>
      <c r="B217" s="1">
        <v>262.10000000000002</v>
      </c>
      <c r="C217">
        <v>216</v>
      </c>
      <c r="D217">
        <f t="shared" si="3"/>
        <v>46656</v>
      </c>
      <c r="E217">
        <f>$K$25 +$J$25*C217+$I$25 * D217</f>
        <v>190.82507662841221</v>
      </c>
    </row>
    <row r="218" spans="1:5" x14ac:dyDescent="0.25">
      <c r="A218" s="1" t="s">
        <v>18</v>
      </c>
      <c r="B218" s="1">
        <v>190.8</v>
      </c>
      <c r="C218">
        <v>217</v>
      </c>
      <c r="D218">
        <f t="shared" si="3"/>
        <v>47089</v>
      </c>
      <c r="E218">
        <f>$K$25 +$J$25*C218+$I$25 * D218</f>
        <v>191.73531686348184</v>
      </c>
    </row>
    <row r="219" spans="1:5" x14ac:dyDescent="0.25">
      <c r="A219" s="1">
        <v>2</v>
      </c>
      <c r="B219" s="1">
        <v>189.1</v>
      </c>
      <c r="C219">
        <v>218</v>
      </c>
      <c r="D219">
        <f t="shared" si="3"/>
        <v>47524</v>
      </c>
      <c r="E219">
        <f>$K$25 +$J$25*C219+$I$25 * D219</f>
        <v>192.6487391084998</v>
      </c>
    </row>
    <row r="220" spans="1:5" x14ac:dyDescent="0.25">
      <c r="A220" s="1">
        <v>3</v>
      </c>
      <c r="B220" s="1">
        <v>206</v>
      </c>
      <c r="C220">
        <v>219</v>
      </c>
      <c r="D220">
        <f t="shared" si="3"/>
        <v>47961</v>
      </c>
      <c r="E220">
        <f>$K$25 +$J$25*C220+$I$25 * D220</f>
        <v>193.56534336346607</v>
      </c>
    </row>
    <row r="221" spans="1:5" x14ac:dyDescent="0.25">
      <c r="A221" s="1">
        <v>4</v>
      </c>
      <c r="B221" s="1">
        <v>203.7</v>
      </c>
      <c r="C221">
        <v>220</v>
      </c>
      <c r="D221">
        <f t="shared" si="3"/>
        <v>48400</v>
      </c>
      <c r="E221">
        <f>$K$25 +$J$25*C221+$I$25 * D221</f>
        <v>194.48512962838063</v>
      </c>
    </row>
    <row r="222" spans="1:5" x14ac:dyDescent="0.25">
      <c r="A222" s="1">
        <v>5</v>
      </c>
      <c r="B222" s="1">
        <v>204.7</v>
      </c>
      <c r="C222">
        <v>221</v>
      </c>
      <c r="D222">
        <f t="shared" si="3"/>
        <v>48841</v>
      </c>
      <c r="E222">
        <f>$K$25 +$J$25*C222+$I$25 * D222</f>
        <v>195.40809790324352</v>
      </c>
    </row>
    <row r="223" spans="1:5" x14ac:dyDescent="0.25">
      <c r="A223" s="1">
        <v>6</v>
      </c>
      <c r="B223" s="1">
        <v>216.4</v>
      </c>
      <c r="C223">
        <v>222</v>
      </c>
      <c r="D223">
        <f t="shared" si="3"/>
        <v>49284</v>
      </c>
      <c r="E223">
        <f>$K$25 +$J$25*C223+$I$25 * D223</f>
        <v>196.33424818805474</v>
      </c>
    </row>
    <row r="224" spans="1:5" x14ac:dyDescent="0.25">
      <c r="A224" s="1">
        <v>7</v>
      </c>
      <c r="B224" s="1">
        <v>211.6</v>
      </c>
      <c r="C224">
        <v>223</v>
      </c>
      <c r="D224">
        <f t="shared" si="3"/>
        <v>49729</v>
      </c>
      <c r="E224">
        <f>$K$25 +$J$25*C224+$I$25 * D224</f>
        <v>197.26358048281423</v>
      </c>
    </row>
    <row r="225" spans="1:5" x14ac:dyDescent="0.25">
      <c r="A225" s="1">
        <v>8</v>
      </c>
      <c r="B225" s="1">
        <v>207.6</v>
      </c>
      <c r="C225">
        <v>224</v>
      </c>
      <c r="D225">
        <f t="shared" si="3"/>
        <v>50176</v>
      </c>
      <c r="E225">
        <f>$K$25 +$J$25*C225+$I$25 * D225</f>
        <v>198.19609478752207</v>
      </c>
    </row>
    <row r="226" spans="1:5" x14ac:dyDescent="0.25">
      <c r="A226" s="1">
        <v>9</v>
      </c>
      <c r="B226" s="1">
        <v>211.3</v>
      </c>
      <c r="C226">
        <v>225</v>
      </c>
      <c r="D226">
        <f t="shared" si="3"/>
        <v>50625</v>
      </c>
      <c r="E226">
        <f>$K$25 +$J$25*C226+$I$25 * D226</f>
        <v>199.13179110217823</v>
      </c>
    </row>
    <row r="227" spans="1:5" x14ac:dyDescent="0.25">
      <c r="A227" s="1">
        <v>10</v>
      </c>
      <c r="B227" s="1">
        <v>211.5</v>
      </c>
      <c r="C227">
        <v>226</v>
      </c>
      <c r="D227">
        <f t="shared" si="3"/>
        <v>51076</v>
      </c>
      <c r="E227">
        <f>$K$25 +$J$25*C227+$I$25 * D227</f>
        <v>200.07066942678267</v>
      </c>
    </row>
    <row r="228" spans="1:5" x14ac:dyDescent="0.25">
      <c r="A228" s="1">
        <v>11</v>
      </c>
      <c r="B228" s="1">
        <v>216.8</v>
      </c>
      <c r="C228">
        <v>227</v>
      </c>
      <c r="D228">
        <f t="shared" si="3"/>
        <v>51529</v>
      </c>
      <c r="E228">
        <f>$K$25 +$J$25*C228+$I$25 * D228</f>
        <v>201.01272976133544</v>
      </c>
    </row>
    <row r="229" spans="1:5" x14ac:dyDescent="0.25">
      <c r="A229" s="1">
        <v>12</v>
      </c>
      <c r="B229" s="1">
        <v>291.39999999999998</v>
      </c>
      <c r="C229">
        <v>228</v>
      </c>
      <c r="D229">
        <f t="shared" si="3"/>
        <v>51984</v>
      </c>
      <c r="E229">
        <f>$K$25 +$J$25*C229+$I$25 * D229</f>
        <v>201.95797210583652</v>
      </c>
    </row>
    <row r="230" spans="1:5" x14ac:dyDescent="0.25">
      <c r="A230" s="1" t="s">
        <v>19</v>
      </c>
      <c r="B230" s="1">
        <v>210.4</v>
      </c>
      <c r="C230">
        <v>229</v>
      </c>
      <c r="D230">
        <f t="shared" si="3"/>
        <v>52441</v>
      </c>
      <c r="E230">
        <f>$K$25 +$J$25*C230+$I$25 * D230</f>
        <v>202.90639646028592</v>
      </c>
    </row>
    <row r="231" spans="1:5" x14ac:dyDescent="0.25">
      <c r="A231" s="1">
        <v>2</v>
      </c>
      <c r="B231" s="1">
        <v>212.1</v>
      </c>
      <c r="C231">
        <v>230</v>
      </c>
      <c r="D231">
        <f t="shared" si="3"/>
        <v>52900</v>
      </c>
      <c r="E231">
        <f>$K$25 +$J$25*C231+$I$25 * D231</f>
        <v>203.85800282468364</v>
      </c>
    </row>
    <row r="232" spans="1:5" x14ac:dyDescent="0.25">
      <c r="A232" s="1">
        <v>3</v>
      </c>
      <c r="B232" s="1">
        <v>224.2</v>
      </c>
      <c r="C232">
        <v>231</v>
      </c>
      <c r="D232">
        <f t="shared" si="3"/>
        <v>53361</v>
      </c>
      <c r="E232">
        <f>$K$25 +$J$25*C232+$I$25 * D232</f>
        <v>204.81279119902968</v>
      </c>
    </row>
    <row r="233" spans="1:5" x14ac:dyDescent="0.25">
      <c r="A233" s="1">
        <v>4</v>
      </c>
      <c r="B233" s="1">
        <v>226.2</v>
      </c>
      <c r="C233">
        <v>232</v>
      </c>
      <c r="D233">
        <f t="shared" si="3"/>
        <v>53824</v>
      </c>
      <c r="E233">
        <f>$K$25 +$J$25*C233+$I$25 * D233</f>
        <v>205.770761583324</v>
      </c>
    </row>
    <row r="234" spans="1:5" x14ac:dyDescent="0.25">
      <c r="A234" s="1">
        <v>5</v>
      </c>
      <c r="B234" s="1">
        <v>230.5</v>
      </c>
      <c r="C234">
        <v>233</v>
      </c>
      <c r="D234">
        <f t="shared" si="3"/>
        <v>54289</v>
      </c>
      <c r="E234">
        <f>$K$25 +$J$25*C234+$I$25 * D234</f>
        <v>206.73191397756665</v>
      </c>
    </row>
    <row r="235" spans="1:5" x14ac:dyDescent="0.25">
      <c r="A235" s="1">
        <v>6</v>
      </c>
      <c r="B235" s="1">
        <v>238.1</v>
      </c>
      <c r="C235">
        <v>234</v>
      </c>
      <c r="D235">
        <f t="shared" si="3"/>
        <v>54756</v>
      </c>
      <c r="E235">
        <f>$K$25 +$J$25*C235+$I$25 * D235</f>
        <v>207.69624838175764</v>
      </c>
    </row>
    <row r="236" spans="1:5" x14ac:dyDescent="0.25">
      <c r="A236" s="1">
        <v>7</v>
      </c>
      <c r="B236" s="1">
        <v>228.6</v>
      </c>
      <c r="C236">
        <v>235</v>
      </c>
      <c r="D236">
        <f t="shared" si="3"/>
        <v>55225</v>
      </c>
      <c r="E236">
        <f>$K$25 +$J$25*C236+$I$25 * D236</f>
        <v>208.6637647958969</v>
      </c>
    </row>
    <row r="237" spans="1:5" x14ac:dyDescent="0.25">
      <c r="A237" s="1">
        <v>8</v>
      </c>
      <c r="B237" s="1">
        <v>220.1</v>
      </c>
      <c r="C237">
        <v>236</v>
      </c>
      <c r="D237">
        <f t="shared" si="3"/>
        <v>55696</v>
      </c>
      <c r="E237">
        <f>$K$25 +$J$25*C237+$I$25 * D237</f>
        <v>209.6344632199845</v>
      </c>
    </row>
    <row r="238" spans="1:5" x14ac:dyDescent="0.25">
      <c r="A238" s="1">
        <v>9</v>
      </c>
      <c r="B238" s="1">
        <v>221.2</v>
      </c>
      <c r="C238">
        <v>237</v>
      </c>
      <c r="D238">
        <f t="shared" si="3"/>
        <v>56169</v>
      </c>
      <c r="E238">
        <f>$K$25 +$J$25*C238+$I$25 * D238</f>
        <v>210.60834365402042</v>
      </c>
    </row>
    <row r="239" spans="1:5" x14ac:dyDescent="0.25">
      <c r="A239" s="1">
        <v>10</v>
      </c>
      <c r="B239" s="1">
        <v>227</v>
      </c>
      <c r="C239">
        <v>238</v>
      </c>
      <c r="D239">
        <f t="shared" si="3"/>
        <v>56644</v>
      </c>
      <c r="E239">
        <f>$K$25 +$J$25*C239+$I$25 * D239</f>
        <v>211.58540609800463</v>
      </c>
    </row>
    <row r="240" spans="1:5" x14ac:dyDescent="0.25">
      <c r="A240" s="1">
        <v>11</v>
      </c>
      <c r="B240" s="1">
        <v>231.7</v>
      </c>
      <c r="C240">
        <v>239</v>
      </c>
      <c r="D240">
        <f t="shared" si="3"/>
        <v>57121</v>
      </c>
      <c r="E240">
        <f>$K$25 +$J$25*C240+$I$25 * D240</f>
        <v>212.56565055193715</v>
      </c>
    </row>
    <row r="241" spans="1:5" x14ac:dyDescent="0.25">
      <c r="A241" s="1">
        <v>12</v>
      </c>
      <c r="B241" s="1">
        <v>306.10000000000002</v>
      </c>
      <c r="C241">
        <v>240</v>
      </c>
      <c r="D241">
        <f t="shared" si="3"/>
        <v>57600</v>
      </c>
      <c r="E241">
        <f>$K$25 +$J$25*C241+$I$25 * D241</f>
        <v>213.549077015818</v>
      </c>
    </row>
    <row r="242" spans="1:5" x14ac:dyDescent="0.25">
      <c r="A242" s="1" t="s">
        <v>20</v>
      </c>
      <c r="B242" s="1">
        <v>222.6</v>
      </c>
      <c r="C242">
        <v>241</v>
      </c>
      <c r="D242">
        <f t="shared" si="3"/>
        <v>58081</v>
      </c>
      <c r="E242">
        <f>$K$25 +$J$25*C242+$I$25 * D242</f>
        <v>214.53568548964716</v>
      </c>
    </row>
    <row r="243" spans="1:5" x14ac:dyDescent="0.25">
      <c r="A243" s="1">
        <v>2</v>
      </c>
      <c r="B243" s="1">
        <v>220.3</v>
      </c>
      <c r="C243">
        <v>242</v>
      </c>
      <c r="D243">
        <f t="shared" si="3"/>
        <v>58564</v>
      </c>
      <c r="E243">
        <f>$K$25 +$J$25*C243+$I$25 * D243</f>
        <v>215.52547597342465</v>
      </c>
    </row>
    <row r="244" spans="1:5" x14ac:dyDescent="0.25">
      <c r="A244" s="1">
        <v>3</v>
      </c>
      <c r="B244" s="1">
        <v>236.9</v>
      </c>
      <c r="C244">
        <v>243</v>
      </c>
      <c r="D244">
        <f t="shared" si="3"/>
        <v>59049</v>
      </c>
      <c r="E244">
        <f>$K$25 +$J$25*C244+$I$25 * D244</f>
        <v>216.51844846715045</v>
      </c>
    </row>
    <row r="245" spans="1:5" x14ac:dyDescent="0.25">
      <c r="A245" s="1">
        <v>4</v>
      </c>
      <c r="B245" s="1">
        <v>246.8</v>
      </c>
      <c r="C245">
        <v>244</v>
      </c>
      <c r="D245">
        <f t="shared" si="3"/>
        <v>59536</v>
      </c>
      <c r="E245">
        <f>$K$25 +$J$25*C245+$I$25 * D245</f>
        <v>217.51460297082457</v>
      </c>
    </row>
    <row r="246" spans="1:5" x14ac:dyDescent="0.25">
      <c r="A246" s="1">
        <v>5</v>
      </c>
      <c r="B246" s="1">
        <v>242.9</v>
      </c>
      <c r="C246">
        <v>245</v>
      </c>
      <c r="D246">
        <f t="shared" si="3"/>
        <v>60025</v>
      </c>
      <c r="E246">
        <f>$K$25 +$J$25*C246+$I$25 * D246</f>
        <v>218.51393948444695</v>
      </c>
    </row>
    <row r="247" spans="1:5" x14ac:dyDescent="0.25">
      <c r="A247" s="1">
        <v>6</v>
      </c>
      <c r="B247" s="1">
        <v>252.3</v>
      </c>
      <c r="C247">
        <v>246</v>
      </c>
      <c r="D247">
        <f t="shared" si="3"/>
        <v>60516</v>
      </c>
      <c r="E247">
        <f>$K$25 +$J$25*C247+$I$25 * D247</f>
        <v>219.51645800801771</v>
      </c>
    </row>
    <row r="248" spans="1:5" x14ac:dyDescent="0.25">
      <c r="A248" s="1">
        <v>7</v>
      </c>
      <c r="B248" s="1">
        <v>244.3</v>
      </c>
      <c r="C248">
        <v>247</v>
      </c>
      <c r="D248">
        <f t="shared" si="3"/>
        <v>61009</v>
      </c>
      <c r="E248">
        <f>$K$25 +$J$25*C248+$I$25 * D248</f>
        <v>220.52215854153673</v>
      </c>
    </row>
    <row r="249" spans="1:5" x14ac:dyDescent="0.25">
      <c r="A249" s="1">
        <v>8</v>
      </c>
      <c r="B249" s="1">
        <v>236.4</v>
      </c>
      <c r="C249">
        <v>248</v>
      </c>
      <c r="D249">
        <f t="shared" si="3"/>
        <v>61504</v>
      </c>
      <c r="E249">
        <f>$K$25 +$J$25*C249+$I$25 * D249</f>
        <v>221.53104108500412</v>
      </c>
    </row>
    <row r="250" spans="1:5" x14ac:dyDescent="0.25">
      <c r="A250" s="1">
        <v>9</v>
      </c>
      <c r="B250" s="1">
        <v>236.9</v>
      </c>
      <c r="C250">
        <v>249</v>
      </c>
      <c r="D250">
        <f t="shared" si="3"/>
        <v>62001</v>
      </c>
      <c r="E250">
        <f>$K$25 +$J$25*C250+$I$25 * D250</f>
        <v>222.54310563841977</v>
      </c>
    </row>
    <row r="251" spans="1:5" x14ac:dyDescent="0.25">
      <c r="A251" s="1">
        <v>10</v>
      </c>
      <c r="B251" s="1">
        <v>241.4</v>
      </c>
      <c r="C251">
        <v>250</v>
      </c>
      <c r="D251">
        <f t="shared" si="3"/>
        <v>62500</v>
      </c>
      <c r="E251">
        <f>$K$25 +$J$25*C251+$I$25 * D251</f>
        <v>223.55835220178375</v>
      </c>
    </row>
    <row r="252" spans="1:5" x14ac:dyDescent="0.25">
      <c r="A252" s="1">
        <v>11</v>
      </c>
      <c r="B252" s="1">
        <v>243.3</v>
      </c>
      <c r="C252">
        <v>251</v>
      </c>
      <c r="D252">
        <f t="shared" si="3"/>
        <v>63001</v>
      </c>
      <c r="E252">
        <f>$K$25 +$J$25*C252+$I$25 * D252</f>
        <v>224.57678077509604</v>
      </c>
    </row>
    <row r="253" spans="1:5" x14ac:dyDescent="0.25">
      <c r="A253" s="1">
        <v>12</v>
      </c>
      <c r="B253" s="1">
        <v>316.8</v>
      </c>
      <c r="C253">
        <v>252</v>
      </c>
      <c r="D253">
        <f t="shared" si="3"/>
        <v>63504</v>
      </c>
      <c r="E253">
        <f>$K$25 +$J$25*C253+$I$25 * D253</f>
        <v>225.59839135835668</v>
      </c>
    </row>
    <row r="254" spans="1:5" x14ac:dyDescent="0.25">
      <c r="A254" s="1" t="s">
        <v>21</v>
      </c>
      <c r="B254" s="1">
        <v>235.4</v>
      </c>
      <c r="C254">
        <v>253</v>
      </c>
      <c r="D254">
        <f t="shared" si="3"/>
        <v>64009</v>
      </c>
      <c r="E254">
        <f>$K$25 +$J$25*C254+$I$25 * D254</f>
        <v>226.62318395156558</v>
      </c>
    </row>
    <row r="255" spans="1:5" x14ac:dyDescent="0.25">
      <c r="A255" s="1">
        <v>2</v>
      </c>
      <c r="B255" s="1">
        <v>231.6</v>
      </c>
      <c r="C255">
        <v>254</v>
      </c>
      <c r="D255">
        <f t="shared" si="3"/>
        <v>64516</v>
      </c>
      <c r="E255">
        <f>$K$25 +$J$25*C255+$I$25 * D255</f>
        <v>227.65115855472283</v>
      </c>
    </row>
    <row r="256" spans="1:5" x14ac:dyDescent="0.25">
      <c r="A256" s="1">
        <v>3</v>
      </c>
      <c r="B256" s="1">
        <v>247.6</v>
      </c>
      <c r="C256">
        <v>255</v>
      </c>
      <c r="D256">
        <f t="shared" si="3"/>
        <v>65025</v>
      </c>
      <c r="E256">
        <f>$K$25 +$J$25*C256+$I$25 * D256</f>
        <v>228.68231516782839</v>
      </c>
    </row>
    <row r="257" spans="1:5" x14ac:dyDescent="0.25">
      <c r="A257" s="1">
        <v>4</v>
      </c>
      <c r="B257" s="1">
        <v>257</v>
      </c>
      <c r="C257">
        <v>256</v>
      </c>
      <c r="D257">
        <f t="shared" si="3"/>
        <v>65536</v>
      </c>
      <c r="E257">
        <f>$K$25 +$J$25*C257+$I$25 * D257</f>
        <v>229.71665379088228</v>
      </c>
    </row>
    <row r="258" spans="1:5" x14ac:dyDescent="0.25">
      <c r="A258" s="1">
        <v>5</v>
      </c>
      <c r="B258" s="1">
        <v>249.6</v>
      </c>
      <c r="C258">
        <v>257</v>
      </c>
      <c r="D258">
        <f t="shared" si="3"/>
        <v>66049</v>
      </c>
      <c r="E258">
        <f>$K$25 +$J$25*C258+$I$25 * D258</f>
        <v>230.75417442388445</v>
      </c>
    </row>
    <row r="259" spans="1:5" x14ac:dyDescent="0.25">
      <c r="A259" s="1">
        <v>6</v>
      </c>
      <c r="B259" s="1">
        <v>259.8</v>
      </c>
      <c r="C259">
        <v>258</v>
      </c>
      <c r="D259">
        <f t="shared" ref="D259:D322" si="4">C259^2</f>
        <v>66564</v>
      </c>
      <c r="E259">
        <f>$K$25 +$J$25*C259+$I$25 * D259</f>
        <v>231.79487706683494</v>
      </c>
    </row>
    <row r="260" spans="1:5" x14ac:dyDescent="0.25">
      <c r="A260" s="1">
        <v>7</v>
      </c>
      <c r="B260" s="1">
        <v>249.2</v>
      </c>
      <c r="C260">
        <v>259</v>
      </c>
      <c r="D260">
        <f t="shared" si="4"/>
        <v>67081</v>
      </c>
      <c r="E260">
        <f>$K$25 +$J$25*C260+$I$25 * D260</f>
        <v>232.83876171973375</v>
      </c>
    </row>
    <row r="261" spans="1:5" x14ac:dyDescent="0.25">
      <c r="A261" s="1">
        <v>8</v>
      </c>
      <c r="B261" s="1">
        <v>235.2</v>
      </c>
      <c r="C261">
        <v>260</v>
      </c>
      <c r="D261">
        <f t="shared" si="4"/>
        <v>67600</v>
      </c>
      <c r="E261">
        <f>$K$25 +$J$25*C261+$I$25 * D261</f>
        <v>233.88582838258088</v>
      </c>
    </row>
    <row r="262" spans="1:5" x14ac:dyDescent="0.25">
      <c r="A262" s="1">
        <v>9</v>
      </c>
      <c r="B262" s="1">
        <v>242.5</v>
      </c>
      <c r="C262">
        <v>261</v>
      </c>
      <c r="D262">
        <f t="shared" si="4"/>
        <v>68121</v>
      </c>
      <c r="E262">
        <f>$K$25 +$J$25*C262+$I$25 * D262</f>
        <v>234.9360770553763</v>
      </c>
    </row>
    <row r="263" spans="1:5" x14ac:dyDescent="0.25">
      <c r="A263" s="1">
        <v>10</v>
      </c>
      <c r="B263" s="1">
        <v>244.7</v>
      </c>
      <c r="C263">
        <v>262</v>
      </c>
      <c r="D263">
        <f t="shared" si="4"/>
        <v>68644</v>
      </c>
      <c r="E263">
        <f>$K$25 +$J$25*C263+$I$25 * D263</f>
        <v>235.98950773812004</v>
      </c>
    </row>
    <row r="264" spans="1:5" x14ac:dyDescent="0.25">
      <c r="A264" s="1">
        <v>11</v>
      </c>
      <c r="B264" s="1">
        <v>242.2</v>
      </c>
      <c r="C264">
        <v>263</v>
      </c>
      <c r="D264">
        <f t="shared" si="4"/>
        <v>69169</v>
      </c>
      <c r="E264">
        <f>$K$25 +$J$25*C264+$I$25 * D264</f>
        <v>237.04612043081212</v>
      </c>
    </row>
    <row r="265" spans="1:5" x14ac:dyDescent="0.25">
      <c r="A265" s="1">
        <v>12</v>
      </c>
      <c r="B265" s="1">
        <v>306.39999999999998</v>
      </c>
      <c r="C265">
        <v>264</v>
      </c>
      <c r="D265">
        <f t="shared" si="4"/>
        <v>69696</v>
      </c>
      <c r="E265">
        <f>$K$25 +$J$25*C265+$I$25 * D265</f>
        <v>238.1059151334525</v>
      </c>
    </row>
    <row r="266" spans="1:5" x14ac:dyDescent="0.25">
      <c r="A266" s="1" t="s">
        <v>22</v>
      </c>
      <c r="B266" s="1">
        <v>218.5</v>
      </c>
      <c r="C266">
        <v>265</v>
      </c>
      <c r="D266">
        <f t="shared" si="4"/>
        <v>70225</v>
      </c>
      <c r="E266">
        <f>$K$25 +$J$25*C266+$I$25 * D266</f>
        <v>239.16889184604119</v>
      </c>
    </row>
    <row r="267" spans="1:5" x14ac:dyDescent="0.25">
      <c r="A267" s="1">
        <v>2</v>
      </c>
      <c r="B267" s="1">
        <v>216.9</v>
      </c>
      <c r="C267">
        <v>266</v>
      </c>
      <c r="D267">
        <f t="shared" si="4"/>
        <v>70756</v>
      </c>
      <c r="E267">
        <f>$K$25 +$J$25*C267+$I$25 * D267</f>
        <v>240.23505056857817</v>
      </c>
    </row>
    <row r="268" spans="1:5" x14ac:dyDescent="0.25">
      <c r="A268" s="1">
        <v>3</v>
      </c>
      <c r="B268" s="1">
        <v>224.3</v>
      </c>
      <c r="C268">
        <v>267</v>
      </c>
      <c r="D268">
        <f t="shared" si="4"/>
        <v>71289</v>
      </c>
      <c r="E268">
        <f>$K$25 +$J$25*C268+$I$25 * D268</f>
        <v>241.3043913010635</v>
      </c>
    </row>
    <row r="269" spans="1:5" x14ac:dyDescent="0.25">
      <c r="A269" s="1">
        <v>4</v>
      </c>
      <c r="B269" s="1">
        <v>235.3</v>
      </c>
      <c r="C269">
        <v>268</v>
      </c>
      <c r="D269">
        <f t="shared" si="4"/>
        <v>71824</v>
      </c>
      <c r="E269">
        <f>$K$25 +$J$25*C269+$I$25 * D269</f>
        <v>242.37691404349715</v>
      </c>
    </row>
    <row r="270" spans="1:5" x14ac:dyDescent="0.25">
      <c r="A270" s="1">
        <v>5</v>
      </c>
      <c r="B270" s="1">
        <v>234.8</v>
      </c>
      <c r="C270">
        <v>269</v>
      </c>
      <c r="D270">
        <f t="shared" si="4"/>
        <v>72361</v>
      </c>
      <c r="E270">
        <f>$K$25 +$J$25*C270+$I$25 * D270</f>
        <v>243.45261879587909</v>
      </c>
    </row>
    <row r="271" spans="1:5" x14ac:dyDescent="0.25">
      <c r="A271" s="1">
        <v>6</v>
      </c>
      <c r="B271" s="1">
        <v>241.4</v>
      </c>
      <c r="C271">
        <v>270</v>
      </c>
      <c r="D271">
        <f t="shared" si="4"/>
        <v>72900</v>
      </c>
      <c r="E271">
        <f>$K$25 +$J$25*C271+$I$25 * D271</f>
        <v>244.53150555820935</v>
      </c>
    </row>
    <row r="272" spans="1:5" x14ac:dyDescent="0.25">
      <c r="A272" s="1">
        <v>7</v>
      </c>
      <c r="B272" s="1">
        <v>229.4</v>
      </c>
      <c r="C272">
        <v>271</v>
      </c>
      <c r="D272">
        <f t="shared" si="4"/>
        <v>73441</v>
      </c>
      <c r="E272">
        <f>$K$25 +$J$25*C272+$I$25 * D272</f>
        <v>245.61357433048792</v>
      </c>
    </row>
    <row r="273" spans="1:5" x14ac:dyDescent="0.25">
      <c r="A273" s="1">
        <v>8</v>
      </c>
      <c r="B273" s="1">
        <v>217.2</v>
      </c>
      <c r="C273">
        <v>272</v>
      </c>
      <c r="D273">
        <f t="shared" si="4"/>
        <v>73984</v>
      </c>
      <c r="E273">
        <f>$K$25 +$J$25*C273+$I$25 * D273</f>
        <v>246.69882511271481</v>
      </c>
    </row>
    <row r="274" spans="1:5" x14ac:dyDescent="0.25">
      <c r="A274" s="1">
        <v>9</v>
      </c>
      <c r="B274" s="1">
        <v>220.9</v>
      </c>
      <c r="C274">
        <v>273</v>
      </c>
      <c r="D274">
        <f t="shared" si="4"/>
        <v>74529</v>
      </c>
      <c r="E274">
        <f>$K$25 +$J$25*C274+$I$25 * D274</f>
        <v>247.78725790489</v>
      </c>
    </row>
    <row r="275" spans="1:5" x14ac:dyDescent="0.25">
      <c r="A275" s="1">
        <v>10</v>
      </c>
      <c r="B275" s="1">
        <v>222.2</v>
      </c>
      <c r="C275">
        <v>274</v>
      </c>
      <c r="D275">
        <f t="shared" si="4"/>
        <v>75076</v>
      </c>
      <c r="E275">
        <f>$K$25 +$J$25*C275+$I$25 * D275</f>
        <v>248.87887270701353</v>
      </c>
    </row>
    <row r="276" spans="1:5" x14ac:dyDescent="0.25">
      <c r="A276" s="1">
        <v>11</v>
      </c>
      <c r="B276" s="1">
        <v>220.7</v>
      </c>
      <c r="C276">
        <v>275</v>
      </c>
      <c r="D276">
        <f t="shared" si="4"/>
        <v>75625</v>
      </c>
      <c r="E276">
        <f>$K$25 +$J$25*C276+$I$25 * D276</f>
        <v>249.97366951908535</v>
      </c>
    </row>
    <row r="277" spans="1:5" x14ac:dyDescent="0.25">
      <c r="A277" s="1">
        <v>12</v>
      </c>
      <c r="B277" s="1">
        <v>285.10000000000002</v>
      </c>
      <c r="C277">
        <v>276</v>
      </c>
      <c r="D277">
        <f t="shared" si="4"/>
        <v>76176</v>
      </c>
      <c r="E277">
        <f>$K$25 +$J$25*C277+$I$25 * D277</f>
        <v>251.07164834110549</v>
      </c>
    </row>
    <row r="278" spans="1:5" x14ac:dyDescent="0.25">
      <c r="A278" s="1" t="s">
        <v>23</v>
      </c>
      <c r="B278" s="1">
        <v>211.8</v>
      </c>
      <c r="C278">
        <v>277</v>
      </c>
      <c r="D278">
        <f t="shared" si="4"/>
        <v>76729</v>
      </c>
      <c r="E278">
        <f>$K$25 +$J$25*C278+$I$25 * D278</f>
        <v>252.17280917307394</v>
      </c>
    </row>
    <row r="279" spans="1:5" x14ac:dyDescent="0.25">
      <c r="A279" s="1">
        <v>2</v>
      </c>
      <c r="B279" s="1">
        <v>218.6</v>
      </c>
      <c r="C279">
        <v>278</v>
      </c>
      <c r="D279">
        <f t="shared" si="4"/>
        <v>77284</v>
      </c>
      <c r="E279">
        <f>$K$25 +$J$25*C279+$I$25 * D279</f>
        <v>253.27715201499072</v>
      </c>
    </row>
    <row r="280" spans="1:5" x14ac:dyDescent="0.25">
      <c r="A280" s="1">
        <v>3</v>
      </c>
      <c r="B280" s="1">
        <v>228</v>
      </c>
      <c r="C280">
        <v>279</v>
      </c>
      <c r="D280">
        <f t="shared" si="4"/>
        <v>77841</v>
      </c>
      <c r="E280">
        <f>$K$25 +$J$25*C280+$I$25 * D280</f>
        <v>254.38467686685578</v>
      </c>
    </row>
    <row r="281" spans="1:5" x14ac:dyDescent="0.25">
      <c r="A281" s="1">
        <v>4</v>
      </c>
      <c r="B281" s="1">
        <v>233.2</v>
      </c>
      <c r="C281">
        <v>280</v>
      </c>
      <c r="D281">
        <f t="shared" si="4"/>
        <v>78400</v>
      </c>
      <c r="E281">
        <f>$K$25 +$J$25*C281+$I$25 * D281</f>
        <v>255.4953837286692</v>
      </c>
    </row>
    <row r="282" spans="1:5" x14ac:dyDescent="0.25">
      <c r="A282" s="1">
        <v>5</v>
      </c>
      <c r="B282" s="1">
        <v>237.2</v>
      </c>
      <c r="C282">
        <v>281</v>
      </c>
      <c r="D282">
        <f t="shared" si="4"/>
        <v>78961</v>
      </c>
      <c r="E282">
        <f>$K$25 +$J$25*C282+$I$25 * D282</f>
        <v>256.60927260043093</v>
      </c>
    </row>
    <row r="283" spans="1:5" x14ac:dyDescent="0.25">
      <c r="A283" s="1">
        <v>6</v>
      </c>
      <c r="B283" s="1">
        <v>243.6</v>
      </c>
      <c r="C283">
        <v>282</v>
      </c>
      <c r="D283">
        <f t="shared" si="4"/>
        <v>79524</v>
      </c>
      <c r="E283">
        <f>$K$25 +$J$25*C283+$I$25 * D283</f>
        <v>257.72634348214092</v>
      </c>
    </row>
    <row r="284" spans="1:5" x14ac:dyDescent="0.25">
      <c r="A284" s="1">
        <v>7</v>
      </c>
      <c r="B284" s="1">
        <v>226.1</v>
      </c>
      <c r="C284">
        <v>283</v>
      </c>
      <c r="D284">
        <f t="shared" si="4"/>
        <v>80089</v>
      </c>
      <c r="E284">
        <f>$K$25 +$J$25*C284+$I$25 * D284</f>
        <v>258.84659637379923</v>
      </c>
    </row>
    <row r="285" spans="1:5" x14ac:dyDescent="0.25">
      <c r="A285" s="1">
        <v>8</v>
      </c>
      <c r="B285" s="1">
        <v>222.7</v>
      </c>
      <c r="C285">
        <v>284</v>
      </c>
      <c r="D285">
        <f t="shared" si="4"/>
        <v>80656</v>
      </c>
      <c r="E285">
        <f>$K$25 +$J$25*C285+$I$25 * D285</f>
        <v>259.97003127540592</v>
      </c>
    </row>
    <row r="286" spans="1:5" x14ac:dyDescent="0.25">
      <c r="A286" s="1">
        <v>9</v>
      </c>
      <c r="B286" s="1">
        <v>224.9</v>
      </c>
      <c r="C286">
        <v>285</v>
      </c>
      <c r="D286">
        <f t="shared" si="4"/>
        <v>81225</v>
      </c>
      <c r="E286">
        <f>$K$25 +$J$25*C286+$I$25 * D286</f>
        <v>261.09664818696092</v>
      </c>
    </row>
    <row r="287" spans="1:5" x14ac:dyDescent="0.25">
      <c r="A287" s="1">
        <v>10</v>
      </c>
      <c r="B287" s="1">
        <v>223.6</v>
      </c>
      <c r="C287">
        <v>286</v>
      </c>
      <c r="D287">
        <f t="shared" si="4"/>
        <v>81796</v>
      </c>
      <c r="E287">
        <f>$K$25 +$J$25*C287+$I$25 * D287</f>
        <v>262.22644710846419</v>
      </c>
    </row>
    <row r="288" spans="1:5" x14ac:dyDescent="0.25">
      <c r="A288" s="1">
        <v>11</v>
      </c>
      <c r="B288" s="1">
        <v>225.6</v>
      </c>
      <c r="C288">
        <v>287</v>
      </c>
      <c r="D288">
        <f t="shared" si="4"/>
        <v>82369</v>
      </c>
      <c r="E288">
        <f>$K$25 +$J$25*C288+$I$25 * D288</f>
        <v>263.35942803991577</v>
      </c>
    </row>
    <row r="289" spans="1:5" x14ac:dyDescent="0.25">
      <c r="A289" s="1">
        <v>12</v>
      </c>
      <c r="B289" s="1">
        <v>295.3</v>
      </c>
      <c r="C289">
        <v>288</v>
      </c>
      <c r="D289">
        <f t="shared" si="4"/>
        <v>82944</v>
      </c>
      <c r="E289">
        <f>$K$25 +$J$25*C289+$I$25 * D289</f>
        <v>264.49559098131567</v>
      </c>
    </row>
    <row r="290" spans="1:5" x14ac:dyDescent="0.25">
      <c r="A290" s="1" t="s">
        <v>24</v>
      </c>
      <c r="B290" s="1">
        <v>219.7</v>
      </c>
      <c r="C290">
        <v>289</v>
      </c>
      <c r="D290">
        <f t="shared" si="4"/>
        <v>83521</v>
      </c>
      <c r="E290">
        <f>$K$25 +$J$25*C290+$I$25 * D290</f>
        <v>265.63493593266389</v>
      </c>
    </row>
    <row r="291" spans="1:5" x14ac:dyDescent="0.25">
      <c r="A291" s="1">
        <v>2</v>
      </c>
      <c r="B291" s="1">
        <v>225.6</v>
      </c>
      <c r="C291">
        <v>290</v>
      </c>
      <c r="D291">
        <f t="shared" si="4"/>
        <v>84100</v>
      </c>
      <c r="E291">
        <f>$K$25 +$J$25*C291+$I$25 * D291</f>
        <v>266.77746289396043</v>
      </c>
    </row>
    <row r="292" spans="1:5" x14ac:dyDescent="0.25">
      <c r="A292" s="1">
        <v>3</v>
      </c>
      <c r="B292" s="1">
        <v>240.5</v>
      </c>
      <c r="C292">
        <v>291</v>
      </c>
      <c r="D292">
        <f t="shared" si="4"/>
        <v>84681</v>
      </c>
      <c r="E292">
        <f>$K$25 +$J$25*C292+$I$25 * D292</f>
        <v>267.92317186520529</v>
      </c>
    </row>
    <row r="293" spans="1:5" x14ac:dyDescent="0.25">
      <c r="A293" s="1">
        <v>4</v>
      </c>
      <c r="B293" s="1">
        <v>248.4</v>
      </c>
      <c r="C293">
        <v>292</v>
      </c>
      <c r="D293">
        <f t="shared" si="4"/>
        <v>85264</v>
      </c>
      <c r="E293">
        <f>$K$25 +$J$25*C293+$I$25 * D293</f>
        <v>269.07206284639841</v>
      </c>
    </row>
    <row r="294" spans="1:5" x14ac:dyDescent="0.25">
      <c r="A294" s="1">
        <v>5</v>
      </c>
      <c r="B294" s="1">
        <v>250.4</v>
      </c>
      <c r="C294">
        <v>293</v>
      </c>
      <c r="D294">
        <f t="shared" si="4"/>
        <v>85849</v>
      </c>
      <c r="E294">
        <f>$K$25 +$J$25*C294+$I$25 * D294</f>
        <v>270.22413583753985</v>
      </c>
    </row>
    <row r="295" spans="1:5" x14ac:dyDescent="0.25">
      <c r="A295" s="1">
        <v>6</v>
      </c>
      <c r="B295" s="1">
        <v>260.2</v>
      </c>
      <c r="C295">
        <v>294</v>
      </c>
      <c r="D295">
        <f t="shared" si="4"/>
        <v>86436</v>
      </c>
      <c r="E295">
        <f>$K$25 +$J$25*C295+$I$25 * D295</f>
        <v>271.37939083862966</v>
      </c>
    </row>
    <row r="296" spans="1:5" x14ac:dyDescent="0.25">
      <c r="A296" s="1">
        <v>7</v>
      </c>
      <c r="B296" s="1">
        <v>239.6</v>
      </c>
      <c r="C296">
        <v>295</v>
      </c>
      <c r="D296">
        <f t="shared" si="4"/>
        <v>87025</v>
      </c>
      <c r="E296">
        <f>$K$25 +$J$25*C296+$I$25 * D296</f>
        <v>272.53782784966779</v>
      </c>
    </row>
    <row r="297" spans="1:5" x14ac:dyDescent="0.25">
      <c r="A297" s="1">
        <v>8</v>
      </c>
      <c r="B297" s="1">
        <v>235.1</v>
      </c>
      <c r="C297">
        <v>296</v>
      </c>
      <c r="D297">
        <f t="shared" si="4"/>
        <v>87616</v>
      </c>
      <c r="E297">
        <f>$K$25 +$J$25*C297+$I$25 * D297</f>
        <v>273.69944687065419</v>
      </c>
    </row>
    <row r="298" spans="1:5" x14ac:dyDescent="0.25">
      <c r="A298" s="1">
        <v>9</v>
      </c>
      <c r="B298" s="1">
        <v>241.7</v>
      </c>
      <c r="C298">
        <v>297</v>
      </c>
      <c r="D298">
        <f t="shared" si="4"/>
        <v>88209</v>
      </c>
      <c r="E298">
        <f>$K$25 +$J$25*C298+$I$25 * D298</f>
        <v>274.8642479015889</v>
      </c>
    </row>
    <row r="299" spans="1:5" x14ac:dyDescent="0.25">
      <c r="A299" s="1">
        <v>10</v>
      </c>
      <c r="B299" s="1">
        <v>243.1</v>
      </c>
      <c r="C299">
        <v>298</v>
      </c>
      <c r="D299">
        <f t="shared" si="4"/>
        <v>88804</v>
      </c>
      <c r="E299">
        <f>$K$25 +$J$25*C299+$I$25 * D299</f>
        <v>276.03223094247198</v>
      </c>
    </row>
    <row r="300" spans="1:5" x14ac:dyDescent="0.25">
      <c r="A300" s="1">
        <v>11</v>
      </c>
      <c r="B300" s="1">
        <v>245.8</v>
      </c>
      <c r="C300">
        <v>299</v>
      </c>
      <c r="D300">
        <f t="shared" si="4"/>
        <v>89401</v>
      </c>
      <c r="E300">
        <f>$K$25 +$J$25*C300+$I$25 * D300</f>
        <v>277.20339599330327</v>
      </c>
    </row>
    <row r="301" spans="1:5" x14ac:dyDescent="0.25">
      <c r="A301" s="1">
        <v>12</v>
      </c>
      <c r="B301" s="1">
        <v>322.5</v>
      </c>
      <c r="C301">
        <v>300</v>
      </c>
      <c r="D301">
        <f t="shared" si="4"/>
        <v>90000</v>
      </c>
      <c r="E301">
        <f>$K$25 +$J$25*C301+$I$25 * D301</f>
        <v>278.377743054083</v>
      </c>
    </row>
    <row r="302" spans="1:5" x14ac:dyDescent="0.25">
      <c r="A302" s="1" t="s">
        <v>25</v>
      </c>
      <c r="B302" s="1">
        <v>246.1</v>
      </c>
      <c r="C302">
        <v>301</v>
      </c>
      <c r="D302">
        <f t="shared" si="4"/>
        <v>90601</v>
      </c>
      <c r="E302">
        <f>$K$25 +$J$25*C302+$I$25 * D302</f>
        <v>279.55527212481093</v>
      </c>
    </row>
    <row r="303" spans="1:5" x14ac:dyDescent="0.25">
      <c r="A303" s="1">
        <v>2</v>
      </c>
      <c r="B303" s="1">
        <v>252.2</v>
      </c>
      <c r="C303">
        <v>302</v>
      </c>
      <c r="D303">
        <f t="shared" si="4"/>
        <v>91204</v>
      </c>
      <c r="E303">
        <f>$K$25 +$J$25*C303+$I$25 * D303</f>
        <v>280.73598320548729</v>
      </c>
    </row>
    <row r="304" spans="1:5" x14ac:dyDescent="0.25">
      <c r="A304" s="1">
        <v>3</v>
      </c>
      <c r="B304" s="1">
        <v>264.10000000000002</v>
      </c>
      <c r="C304">
        <v>303</v>
      </c>
      <c r="D304">
        <f t="shared" si="4"/>
        <v>91809</v>
      </c>
      <c r="E304">
        <f>$K$25 +$J$25*C304+$I$25 * D304</f>
        <v>281.91987629611185</v>
      </c>
    </row>
    <row r="305" spans="1:5" x14ac:dyDescent="0.25">
      <c r="A305" s="1">
        <v>4</v>
      </c>
      <c r="B305" s="1">
        <v>270.39999999999998</v>
      </c>
      <c r="C305">
        <v>304</v>
      </c>
      <c r="D305">
        <f t="shared" si="4"/>
        <v>92416</v>
      </c>
      <c r="E305">
        <f>$K$25 +$J$25*C305+$I$25 * D305</f>
        <v>283.10695139668479</v>
      </c>
    </row>
    <row r="306" spans="1:5" x14ac:dyDescent="0.25">
      <c r="A306" s="1">
        <v>5</v>
      </c>
      <c r="B306" s="1">
        <v>272.8</v>
      </c>
      <c r="C306">
        <v>305</v>
      </c>
      <c r="D306">
        <f t="shared" si="4"/>
        <v>93025</v>
      </c>
      <c r="E306">
        <f>$K$25 +$J$25*C306+$I$25 * D306</f>
        <v>284.29720850720605</v>
      </c>
    </row>
    <row r="307" spans="1:5" x14ac:dyDescent="0.25">
      <c r="A307" s="1">
        <v>6</v>
      </c>
      <c r="B307" s="1">
        <v>282.7</v>
      </c>
      <c r="C307">
        <v>306</v>
      </c>
      <c r="D307">
        <f t="shared" si="4"/>
        <v>93636</v>
      </c>
      <c r="E307">
        <f>$K$25 +$J$25*C307+$I$25 * D307</f>
        <v>285.49064762767557</v>
      </c>
    </row>
    <row r="308" spans="1:5" x14ac:dyDescent="0.25">
      <c r="A308" s="1">
        <v>7</v>
      </c>
      <c r="B308" s="1">
        <v>260.60000000000002</v>
      </c>
      <c r="C308">
        <v>307</v>
      </c>
      <c r="D308">
        <f t="shared" si="4"/>
        <v>94249</v>
      </c>
      <c r="E308">
        <f>$K$25 +$J$25*C308+$I$25 * D308</f>
        <v>286.68726875809347</v>
      </c>
    </row>
    <row r="309" spans="1:5" x14ac:dyDescent="0.25">
      <c r="A309" s="1">
        <v>8</v>
      </c>
      <c r="B309" s="1">
        <v>254.1</v>
      </c>
      <c r="C309">
        <v>308</v>
      </c>
      <c r="D309">
        <f t="shared" si="4"/>
        <v>94864</v>
      </c>
      <c r="E309">
        <f>$K$25 +$J$25*C309+$I$25 * D309</f>
        <v>287.88707189845962</v>
      </c>
    </row>
    <row r="310" spans="1:5" x14ac:dyDescent="0.25">
      <c r="A310" s="1">
        <v>9</v>
      </c>
      <c r="B310" s="1">
        <v>256.39999999999998</v>
      </c>
      <c r="C310">
        <v>309</v>
      </c>
      <c r="D310">
        <f t="shared" si="4"/>
        <v>95481</v>
      </c>
      <c r="E310">
        <f>$K$25 +$J$25*C310+$I$25 * D310</f>
        <v>289.09005704877416</v>
      </c>
    </row>
    <row r="311" spans="1:5" x14ac:dyDescent="0.25">
      <c r="A311" s="1">
        <v>10</v>
      </c>
      <c r="B311" s="1">
        <v>259.2</v>
      </c>
      <c r="C311">
        <v>310</v>
      </c>
      <c r="D311">
        <f t="shared" si="4"/>
        <v>96100</v>
      </c>
      <c r="E311">
        <f>$K$25 +$J$25*C311+$I$25 * D311</f>
        <v>290.29622420903695</v>
      </c>
    </row>
    <row r="312" spans="1:5" x14ac:dyDescent="0.25">
      <c r="A312" s="1">
        <v>11</v>
      </c>
      <c r="B312" s="1">
        <v>259.2</v>
      </c>
      <c r="C312">
        <v>311</v>
      </c>
      <c r="D312">
        <f t="shared" si="4"/>
        <v>96721</v>
      </c>
      <c r="E312">
        <f>$K$25 +$J$25*C312+$I$25 * D312</f>
        <v>291.50557337924806</v>
      </c>
    </row>
    <row r="313" spans="1:5" x14ac:dyDescent="0.25">
      <c r="A313" s="1">
        <v>12</v>
      </c>
      <c r="B313" s="1">
        <v>335.1</v>
      </c>
      <c r="C313">
        <v>312</v>
      </c>
      <c r="D313">
        <f t="shared" si="4"/>
        <v>97344</v>
      </c>
      <c r="E313">
        <f>$K$25 +$J$25*C313+$I$25 * D313</f>
        <v>292.71810455940749</v>
      </c>
    </row>
    <row r="314" spans="1:5" x14ac:dyDescent="0.25">
      <c r="A314" s="1" t="s">
        <v>26</v>
      </c>
      <c r="B314" s="4">
        <v>250.7</v>
      </c>
      <c r="C314">
        <v>313</v>
      </c>
      <c r="D314">
        <f t="shared" si="4"/>
        <v>97969</v>
      </c>
      <c r="E314">
        <f>$K$25 +$J$25*C314+$I$25 * D314</f>
        <v>293.93381774951524</v>
      </c>
    </row>
    <row r="315" spans="1:5" x14ac:dyDescent="0.25">
      <c r="A315" s="1">
        <v>2</v>
      </c>
      <c r="B315" s="4">
        <v>253.4</v>
      </c>
      <c r="C315">
        <v>314</v>
      </c>
      <c r="D315">
        <f t="shared" si="4"/>
        <v>98596</v>
      </c>
      <c r="E315">
        <f>$K$25 +$J$25*C315+$I$25 * D315</f>
        <v>295.15271294957131</v>
      </c>
    </row>
    <row r="316" spans="1:5" x14ac:dyDescent="0.25">
      <c r="A316" s="1">
        <v>3</v>
      </c>
      <c r="B316" s="4">
        <v>271.7</v>
      </c>
      <c r="C316">
        <v>315</v>
      </c>
      <c r="D316">
        <f t="shared" si="4"/>
        <v>99225</v>
      </c>
      <c r="E316">
        <f>$K$25 +$J$25*C316+$I$25 * D316</f>
        <v>296.3747901595757</v>
      </c>
    </row>
    <row r="317" spans="1:5" x14ac:dyDescent="0.25">
      <c r="A317" s="1">
        <v>4</v>
      </c>
      <c r="B317" s="4">
        <v>280.39999999999998</v>
      </c>
      <c r="C317">
        <v>316</v>
      </c>
      <c r="D317">
        <f t="shared" si="4"/>
        <v>99856</v>
      </c>
      <c r="E317">
        <f>$K$25 +$J$25*C317+$I$25 * D317</f>
        <v>297.60004937952834</v>
      </c>
    </row>
    <row r="318" spans="1:5" x14ac:dyDescent="0.25">
      <c r="A318" s="1">
        <v>5</v>
      </c>
      <c r="B318" s="4">
        <v>278.7</v>
      </c>
      <c r="C318">
        <v>317</v>
      </c>
      <c r="D318">
        <f t="shared" si="4"/>
        <v>100489</v>
      </c>
      <c r="E318">
        <f>$K$25 +$J$25*C318+$I$25 * D318</f>
        <v>298.82849060942937</v>
      </c>
    </row>
    <row r="319" spans="1:5" x14ac:dyDescent="0.25">
      <c r="A319" s="1">
        <v>6</v>
      </c>
      <c r="B319" s="4">
        <v>286.8</v>
      </c>
      <c r="C319">
        <v>318</v>
      </c>
      <c r="D319">
        <f t="shared" si="4"/>
        <v>101124</v>
      </c>
      <c r="E319">
        <f>$K$25 +$J$25*C319+$I$25 * D319</f>
        <v>300.06011384927865</v>
      </c>
    </row>
    <row r="320" spans="1:5" x14ac:dyDescent="0.25">
      <c r="A320" s="1">
        <v>7</v>
      </c>
      <c r="B320" s="4">
        <v>269.3</v>
      </c>
      <c r="C320">
        <v>319</v>
      </c>
      <c r="D320">
        <f t="shared" si="4"/>
        <v>101761</v>
      </c>
      <c r="E320">
        <f>$K$25 +$J$25*C320+$I$25 * D320</f>
        <v>301.29491909907631</v>
      </c>
    </row>
    <row r="321" spans="1:5" x14ac:dyDescent="0.25">
      <c r="A321" s="1">
        <v>8</v>
      </c>
      <c r="B321" s="4">
        <v>260.39999999999998</v>
      </c>
      <c r="C321">
        <v>320</v>
      </c>
      <c r="D321">
        <f t="shared" si="4"/>
        <v>102400</v>
      </c>
      <c r="E321">
        <f>$K$25 +$J$25*C321+$I$25 * D321</f>
        <v>302.53290635882229</v>
      </c>
    </row>
    <row r="322" spans="1:5" x14ac:dyDescent="0.25">
      <c r="A322" s="1">
        <v>9</v>
      </c>
      <c r="B322" s="4">
        <v>263.8</v>
      </c>
      <c r="C322">
        <v>321</v>
      </c>
      <c r="D322">
        <f t="shared" si="4"/>
        <v>103041</v>
      </c>
      <c r="E322">
        <f>$K$25 +$J$25*C322+$I$25 * D322</f>
        <v>303.77407562851647</v>
      </c>
    </row>
    <row r="323" spans="1:5" x14ac:dyDescent="0.25">
      <c r="A323" s="1">
        <v>10</v>
      </c>
      <c r="B323" s="4">
        <v>269.10000000000002</v>
      </c>
      <c r="C323">
        <v>322</v>
      </c>
      <c r="D323">
        <f t="shared" ref="D323:D348" si="5">C323^2</f>
        <v>103684</v>
      </c>
      <c r="E323">
        <f>$K$25 +$J$25*C323+$I$25 * D323</f>
        <v>305.01842690815909</v>
      </c>
    </row>
    <row r="324" spans="1:5" x14ac:dyDescent="0.25">
      <c r="A324" s="1">
        <v>11</v>
      </c>
      <c r="B324" s="4">
        <v>266.60000000000002</v>
      </c>
      <c r="C324">
        <v>323</v>
      </c>
      <c r="D324">
        <f t="shared" si="5"/>
        <v>104329</v>
      </c>
      <c r="E324">
        <f>$K$25 +$J$25*C324+$I$25 * D324</f>
        <v>306.26596019774996</v>
      </c>
    </row>
    <row r="325" spans="1:5" x14ac:dyDescent="0.25">
      <c r="A325" s="1">
        <v>12</v>
      </c>
      <c r="B325" s="4">
        <v>357.3</v>
      </c>
      <c r="C325">
        <v>324</v>
      </c>
      <c r="D325">
        <f t="shared" si="5"/>
        <v>104976</v>
      </c>
      <c r="E325">
        <f>$K$25 +$J$25*C325+$I$25 * D325</f>
        <v>307.51667549728916</v>
      </c>
    </row>
    <row r="326" spans="1:5" x14ac:dyDescent="0.25">
      <c r="A326" s="1" t="s">
        <v>27</v>
      </c>
      <c r="B326" s="4">
        <v>266.2</v>
      </c>
      <c r="C326">
        <v>325</v>
      </c>
      <c r="D326">
        <f t="shared" si="5"/>
        <v>105625</v>
      </c>
      <c r="E326">
        <f>$K$25 +$J$25*C326+$I$25 * D326</f>
        <v>308.77057280677667</v>
      </c>
    </row>
    <row r="327" spans="1:5" x14ac:dyDescent="0.25">
      <c r="A327" s="1">
        <v>2</v>
      </c>
      <c r="B327" s="4">
        <v>267.5</v>
      </c>
      <c r="C327">
        <v>326</v>
      </c>
      <c r="D327">
        <f t="shared" si="5"/>
        <v>106276</v>
      </c>
      <c r="E327">
        <f>$K$25 +$J$25*C327+$I$25 * D327</f>
        <v>310.0276521262125</v>
      </c>
    </row>
    <row r="328" spans="1:5" x14ac:dyDescent="0.25">
      <c r="A328" s="1">
        <v>3</v>
      </c>
      <c r="B328" s="4">
        <v>286.5</v>
      </c>
      <c r="C328">
        <v>327</v>
      </c>
      <c r="D328">
        <f t="shared" si="5"/>
        <v>106929</v>
      </c>
      <c r="E328">
        <f>$K$25 +$J$25*C328+$I$25 * D328</f>
        <v>311.28791345559659</v>
      </c>
    </row>
    <row r="329" spans="1:5" x14ac:dyDescent="0.25">
      <c r="A329" s="1">
        <v>4</v>
      </c>
      <c r="B329" s="4">
        <v>274.2</v>
      </c>
      <c r="C329">
        <v>328</v>
      </c>
      <c r="D329">
        <f t="shared" si="5"/>
        <v>107584</v>
      </c>
      <c r="E329">
        <f>$K$25 +$J$25*C329+$I$25 * D329</f>
        <v>312.55135679492912</v>
      </c>
    </row>
    <row r="330" spans="1:5" x14ac:dyDescent="0.25">
      <c r="A330" s="1">
        <v>5</v>
      </c>
      <c r="B330" s="4">
        <v>280.8</v>
      </c>
      <c r="C330">
        <v>329</v>
      </c>
      <c r="D330">
        <f t="shared" si="5"/>
        <v>108241</v>
      </c>
      <c r="E330">
        <f>$K$25 +$J$25*C330+$I$25 * D330</f>
        <v>313.81798214420985</v>
      </c>
    </row>
    <row r="331" spans="1:5" x14ac:dyDescent="0.25">
      <c r="A331" s="1">
        <v>6</v>
      </c>
      <c r="B331" s="4">
        <v>287.5</v>
      </c>
      <c r="C331">
        <v>330</v>
      </c>
      <c r="D331">
        <f t="shared" si="5"/>
        <v>108900</v>
      </c>
      <c r="E331">
        <f>$K$25 +$J$25*C331+$I$25 * D331</f>
        <v>315.0877895034389</v>
      </c>
    </row>
    <row r="332" spans="1:5" x14ac:dyDescent="0.25">
      <c r="A332" s="1">
        <v>7</v>
      </c>
      <c r="B332" s="4">
        <v>275.2</v>
      </c>
      <c r="C332">
        <v>331</v>
      </c>
      <c r="D332">
        <f t="shared" si="5"/>
        <v>109561</v>
      </c>
      <c r="E332">
        <f>$K$25 +$J$25*C332+$I$25 * D332</f>
        <v>316.36077887261632</v>
      </c>
    </row>
    <row r="333" spans="1:5" x14ac:dyDescent="0.25">
      <c r="A333" s="1">
        <v>8</v>
      </c>
      <c r="B333" s="4">
        <v>261.7</v>
      </c>
      <c r="C333">
        <v>332</v>
      </c>
      <c r="D333">
        <f t="shared" si="5"/>
        <v>110224</v>
      </c>
      <c r="E333">
        <f>$K$25 +$J$25*C333+$I$25 * D333</f>
        <v>317.63695025174206</v>
      </c>
    </row>
    <row r="334" spans="1:5" x14ac:dyDescent="0.25">
      <c r="A334" s="1">
        <v>9</v>
      </c>
      <c r="B334" s="4">
        <v>270.60000000000002</v>
      </c>
      <c r="C334">
        <v>333</v>
      </c>
      <c r="D334">
        <f t="shared" si="5"/>
        <v>110889</v>
      </c>
      <c r="E334">
        <f>$K$25 +$J$25*C334+$I$25 * D334</f>
        <v>318.91630364081607</v>
      </c>
    </row>
    <row r="335" spans="1:5" x14ac:dyDescent="0.25">
      <c r="A335" s="1">
        <v>10</v>
      </c>
      <c r="B335" s="4">
        <v>270</v>
      </c>
      <c r="C335">
        <v>334</v>
      </c>
      <c r="D335">
        <f t="shared" si="5"/>
        <v>111556</v>
      </c>
      <c r="E335">
        <f>$K$25 +$J$25*C335+$I$25 * D335</f>
        <v>320.19883903983839</v>
      </c>
    </row>
    <row r="336" spans="1:5" x14ac:dyDescent="0.25">
      <c r="A336" s="1">
        <v>11</v>
      </c>
      <c r="B336" s="4">
        <v>266</v>
      </c>
      <c r="C336">
        <v>335</v>
      </c>
      <c r="D336">
        <f t="shared" si="5"/>
        <v>112225</v>
      </c>
      <c r="E336">
        <f>$K$25 +$J$25*C336+$I$25 * D336</f>
        <v>321.48455644880903</v>
      </c>
    </row>
    <row r="337" spans="1:5" x14ac:dyDescent="0.25">
      <c r="A337" s="1">
        <v>12</v>
      </c>
      <c r="B337" s="4">
        <v>371</v>
      </c>
      <c r="C337">
        <v>336</v>
      </c>
      <c r="D337">
        <f t="shared" si="5"/>
        <v>112896</v>
      </c>
      <c r="E337">
        <f>$K$25 +$J$25*C337+$I$25 * D337</f>
        <v>322.77345586772799</v>
      </c>
    </row>
    <row r="338" spans="1:5" x14ac:dyDescent="0.25">
      <c r="A338" s="1" t="s">
        <v>28</v>
      </c>
      <c r="B338" s="4">
        <v>263.8</v>
      </c>
      <c r="C338">
        <v>337</v>
      </c>
      <c r="D338">
        <f t="shared" si="5"/>
        <v>113569</v>
      </c>
      <c r="E338">
        <f>$K$25 +$J$25*C338+$I$25 * D338</f>
        <v>324.06553729659527</v>
      </c>
    </row>
    <row r="339" spans="1:5" x14ac:dyDescent="0.25">
      <c r="A339" s="1">
        <v>2</v>
      </c>
      <c r="B339" s="4">
        <v>268.3</v>
      </c>
      <c r="C339">
        <v>338</v>
      </c>
      <c r="D339">
        <f t="shared" si="5"/>
        <v>114244</v>
      </c>
      <c r="E339">
        <f>$K$25 +$J$25*C339+$I$25 * D339</f>
        <v>325.36080073541086</v>
      </c>
    </row>
    <row r="340" spans="1:5" x14ac:dyDescent="0.25">
      <c r="A340" s="1">
        <v>3</v>
      </c>
      <c r="B340" s="4">
        <v>287.3</v>
      </c>
      <c r="C340">
        <v>339</v>
      </c>
      <c r="D340">
        <f t="shared" si="5"/>
        <v>114921</v>
      </c>
      <c r="E340">
        <f>$K$25 +$J$25*C340+$I$25 * D340</f>
        <v>326.65924618417478</v>
      </c>
    </row>
    <row r="341" spans="1:5" x14ac:dyDescent="0.25">
      <c r="A341" s="1">
        <v>4</v>
      </c>
      <c r="B341" s="4">
        <v>294.5</v>
      </c>
      <c r="C341">
        <v>340</v>
      </c>
      <c r="D341">
        <f t="shared" si="5"/>
        <v>115600</v>
      </c>
      <c r="E341">
        <f>$K$25 +$J$25*C341+$I$25 * D341</f>
        <v>327.96087364288701</v>
      </c>
    </row>
    <row r="342" spans="1:5" x14ac:dyDescent="0.25">
      <c r="A342" s="1">
        <v>5</v>
      </c>
      <c r="B342" s="4">
        <v>289.5</v>
      </c>
      <c r="C342">
        <v>341</v>
      </c>
      <c r="D342">
        <f t="shared" si="5"/>
        <v>116281</v>
      </c>
      <c r="E342">
        <f>$K$25 +$J$25*C342+$I$25 * D342</f>
        <v>329.2656831115475</v>
      </c>
    </row>
    <row r="343" spans="1:5" x14ac:dyDescent="0.25">
      <c r="A343" s="1">
        <v>6</v>
      </c>
      <c r="B343" s="4">
        <v>299.89999999999998</v>
      </c>
      <c r="C343">
        <v>342</v>
      </c>
      <c r="D343">
        <f t="shared" si="5"/>
        <v>116964</v>
      </c>
      <c r="E343">
        <f>$K$25 +$J$25*C343+$I$25 * D343</f>
        <v>330.57367459015632</v>
      </c>
    </row>
    <row r="344" spans="1:5" x14ac:dyDescent="0.25">
      <c r="A344" s="1">
        <v>7</v>
      </c>
      <c r="B344" s="4">
        <v>280.39999999999998</v>
      </c>
      <c r="C344">
        <v>343</v>
      </c>
      <c r="D344">
        <f t="shared" si="5"/>
        <v>117649</v>
      </c>
      <c r="E344">
        <f>$K$25 +$J$25*C344+$I$25 * D344</f>
        <v>331.8848480787135</v>
      </c>
    </row>
    <row r="345" spans="1:5" x14ac:dyDescent="0.25">
      <c r="A345" s="1">
        <v>8</v>
      </c>
      <c r="B345" s="4">
        <v>265</v>
      </c>
      <c r="C345">
        <v>344</v>
      </c>
      <c r="D345">
        <f t="shared" si="5"/>
        <v>118336</v>
      </c>
      <c r="E345">
        <f>$K$25 +$J$25*C345+$I$25 * D345</f>
        <v>333.19920357721901</v>
      </c>
    </row>
    <row r="346" spans="1:5" x14ac:dyDescent="0.25">
      <c r="A346" s="1">
        <v>9</v>
      </c>
      <c r="B346" s="4">
        <v>274.8</v>
      </c>
      <c r="C346">
        <v>345</v>
      </c>
      <c r="D346">
        <f t="shared" si="5"/>
        <v>119025</v>
      </c>
      <c r="E346">
        <f>$K$25 +$J$25*C346+$I$25 * D346</f>
        <v>334.51674108567278</v>
      </c>
    </row>
    <row r="347" spans="1:5" x14ac:dyDescent="0.25">
      <c r="A347" s="1">
        <v>10</v>
      </c>
      <c r="B347" s="4">
        <v>271</v>
      </c>
      <c r="C347">
        <v>346</v>
      </c>
      <c r="D347">
        <f t="shared" si="5"/>
        <v>119716</v>
      </c>
      <c r="E347">
        <f>$K$25 +$J$25*C347+$I$25 * D347</f>
        <v>335.83746060407486</v>
      </c>
    </row>
    <row r="348" spans="1:5" x14ac:dyDescent="0.25">
      <c r="A348" s="1">
        <v>11</v>
      </c>
      <c r="B348" s="4">
        <v>272.89999999999998</v>
      </c>
      <c r="C348">
        <v>347</v>
      </c>
      <c r="D348">
        <f t="shared" si="5"/>
        <v>120409</v>
      </c>
      <c r="E348">
        <f>$K$25 +$J$25*C348+$I$25 * D348</f>
        <v>337.16136213242527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9F9B-6E1C-4720-AD51-0281749BBCA9}">
  <dimension ref="A1:G348"/>
  <sheetViews>
    <sheetView topLeftCell="A276" zoomScale="55" zoomScaleNormal="55" workbookViewId="0">
      <selection activeCell="B348" sqref="B314:B348"/>
    </sheetView>
  </sheetViews>
  <sheetFormatPr defaultRowHeight="15" x14ac:dyDescent="0.25"/>
  <cols>
    <col min="1" max="1" width="9.42578125" customWidth="1"/>
    <col min="4" max="4" width="12.7109375" bestFit="1" customWidth="1"/>
    <col min="5" max="5" width="13" bestFit="1" customWidth="1"/>
    <col min="6" max="6" width="12" bestFit="1" customWidth="1"/>
    <col min="7" max="8" width="12.7109375" bestFit="1" customWidth="1"/>
    <col min="9" max="9" width="11" bestFit="1" customWidth="1"/>
  </cols>
  <sheetData>
    <row r="1" spans="1:7" x14ac:dyDescent="0.25">
      <c r="A1" t="s">
        <v>29</v>
      </c>
      <c r="B1" t="s">
        <v>30</v>
      </c>
      <c r="C1" t="s">
        <v>31</v>
      </c>
      <c r="D1" t="s">
        <v>50</v>
      </c>
      <c r="F1" t="s">
        <v>34</v>
      </c>
      <c r="G1" t="s">
        <v>35</v>
      </c>
    </row>
    <row r="2" spans="1:7" x14ac:dyDescent="0.25">
      <c r="A2" s="1" t="s">
        <v>0</v>
      </c>
      <c r="B2" s="1">
        <v>100</v>
      </c>
      <c r="C2">
        <v>1</v>
      </c>
      <c r="D2">
        <f>$G$2+$F$2*C2</f>
        <v>43.4448988285409</v>
      </c>
      <c r="F2">
        <f t="array" ref="F2:G6">LINEST(B2:B313,C2:C313,1,1)</f>
        <v>0.71931963817081379</v>
      </c>
      <c r="G2">
        <v>42.725579190370084</v>
      </c>
    </row>
    <row r="3" spans="1:7" x14ac:dyDescent="0.25">
      <c r="A3" s="1">
        <v>2</v>
      </c>
      <c r="B3" s="1">
        <v>99.04</v>
      </c>
      <c r="C3">
        <v>2</v>
      </c>
      <c r="D3">
        <f t="shared" ref="D3:D66" si="0">$G$2+$F$2*C3</f>
        <v>44.164218466711709</v>
      </c>
      <c r="F3">
        <v>1.7844189577177424E-2</v>
      </c>
      <c r="G3">
        <v>3.2220581999569688</v>
      </c>
    </row>
    <row r="4" spans="1:7" x14ac:dyDescent="0.25">
      <c r="A4" s="1">
        <v>3</v>
      </c>
      <c r="B4" s="1">
        <v>101.77</v>
      </c>
      <c r="C4">
        <v>3</v>
      </c>
      <c r="D4">
        <f t="shared" si="0"/>
        <v>44.883538104882525</v>
      </c>
      <c r="F4">
        <v>0.83979229400232269</v>
      </c>
      <c r="G4">
        <v>28.388069893512235</v>
      </c>
    </row>
    <row r="5" spans="1:7" x14ac:dyDescent="0.25">
      <c r="A5" s="1">
        <v>4</v>
      </c>
      <c r="B5" s="1">
        <v>110.05</v>
      </c>
      <c r="C5">
        <v>4</v>
      </c>
      <c r="D5">
        <f t="shared" si="0"/>
        <v>45.602857743053342</v>
      </c>
      <c r="F5">
        <v>1624.9880710762711</v>
      </c>
      <c r="G5">
        <v>310</v>
      </c>
    </row>
    <row r="6" spans="1:7" x14ac:dyDescent="0.25">
      <c r="A6" s="1">
        <v>5</v>
      </c>
      <c r="B6" s="1">
        <v>115.47</v>
      </c>
      <c r="C6">
        <v>5</v>
      </c>
      <c r="D6">
        <f t="shared" si="0"/>
        <v>46.322177381224151</v>
      </c>
      <c r="F6">
        <v>1309549.4691422472</v>
      </c>
      <c r="G6">
        <v>249823.57880647009</v>
      </c>
    </row>
    <row r="7" spans="1:7" x14ac:dyDescent="0.25">
      <c r="A7" s="1">
        <v>6</v>
      </c>
      <c r="B7" s="1">
        <v>120.65</v>
      </c>
      <c r="C7">
        <v>6</v>
      </c>
      <c r="D7">
        <f t="shared" si="0"/>
        <v>47.041497019394967</v>
      </c>
    </row>
    <row r="8" spans="1:7" x14ac:dyDescent="0.25">
      <c r="A8" s="1">
        <v>7</v>
      </c>
      <c r="B8" s="1">
        <v>116.38</v>
      </c>
      <c r="C8">
        <v>7</v>
      </c>
      <c r="D8">
        <f t="shared" si="0"/>
        <v>47.760816657565783</v>
      </c>
    </row>
    <row r="9" spans="1:7" x14ac:dyDescent="0.25">
      <c r="A9" s="1">
        <v>8</v>
      </c>
      <c r="B9" s="1">
        <v>107.85</v>
      </c>
      <c r="C9">
        <v>8</v>
      </c>
      <c r="D9">
        <f t="shared" si="0"/>
        <v>48.480136295736592</v>
      </c>
    </row>
    <row r="10" spans="1:7" x14ac:dyDescent="0.25">
      <c r="A10" s="1">
        <v>9</v>
      </c>
      <c r="B10" s="1">
        <v>108.93</v>
      </c>
      <c r="C10">
        <v>9</v>
      </c>
      <c r="D10">
        <f t="shared" si="0"/>
        <v>49.199455933907409</v>
      </c>
    </row>
    <row r="11" spans="1:7" x14ac:dyDescent="0.25">
      <c r="A11" s="1">
        <v>10</v>
      </c>
      <c r="B11" s="1">
        <v>103.39</v>
      </c>
      <c r="C11">
        <v>10</v>
      </c>
      <c r="D11">
        <f t="shared" si="0"/>
        <v>49.918775572078218</v>
      </c>
    </row>
    <row r="12" spans="1:7" x14ac:dyDescent="0.25">
      <c r="A12" s="1">
        <v>11</v>
      </c>
      <c r="B12" s="1">
        <v>99.35</v>
      </c>
      <c r="C12">
        <v>11</v>
      </c>
      <c r="D12">
        <f t="shared" si="0"/>
        <v>50.638095210249034</v>
      </c>
    </row>
    <row r="13" spans="1:7" x14ac:dyDescent="0.25">
      <c r="A13" s="1">
        <v>12</v>
      </c>
      <c r="B13" s="1">
        <v>119.75</v>
      </c>
      <c r="C13">
        <v>12</v>
      </c>
      <c r="D13">
        <f t="shared" si="0"/>
        <v>51.35741484841985</v>
      </c>
    </row>
    <row r="14" spans="1:7" x14ac:dyDescent="0.25">
      <c r="A14" s="1" t="s">
        <v>1</v>
      </c>
      <c r="B14" s="1">
        <v>97</v>
      </c>
      <c r="C14">
        <v>13</v>
      </c>
      <c r="D14">
        <f t="shared" si="0"/>
        <v>52.076734486590667</v>
      </c>
    </row>
    <row r="15" spans="1:7" x14ac:dyDescent="0.25">
      <c r="A15" s="1">
        <v>2</v>
      </c>
      <c r="B15" s="1">
        <v>94.09</v>
      </c>
      <c r="C15">
        <v>14</v>
      </c>
      <c r="D15">
        <f t="shared" si="0"/>
        <v>52.796054124761476</v>
      </c>
    </row>
    <row r="16" spans="1:7" x14ac:dyDescent="0.25">
      <c r="A16" s="1">
        <v>3</v>
      </c>
      <c r="B16" s="1">
        <v>99.74</v>
      </c>
      <c r="C16">
        <v>15</v>
      </c>
      <c r="D16">
        <f t="shared" si="0"/>
        <v>53.515373762932292</v>
      </c>
    </row>
    <row r="17" spans="1:4" x14ac:dyDescent="0.25">
      <c r="A17" s="1">
        <v>4</v>
      </c>
      <c r="B17" s="1">
        <v>95.75</v>
      </c>
      <c r="C17">
        <v>16</v>
      </c>
      <c r="D17">
        <f t="shared" si="0"/>
        <v>54.234693401103101</v>
      </c>
    </row>
    <row r="18" spans="1:4" x14ac:dyDescent="0.25">
      <c r="A18" s="1">
        <v>5</v>
      </c>
      <c r="B18" s="1">
        <v>95.84</v>
      </c>
      <c r="C18">
        <v>17</v>
      </c>
      <c r="D18">
        <f t="shared" si="0"/>
        <v>54.954013039273917</v>
      </c>
    </row>
    <row r="19" spans="1:4" x14ac:dyDescent="0.25">
      <c r="A19" s="1">
        <v>6</v>
      </c>
      <c r="B19" s="1">
        <v>102.55</v>
      </c>
      <c r="C19">
        <v>18</v>
      </c>
      <c r="D19">
        <f t="shared" si="0"/>
        <v>55.673332677444733</v>
      </c>
    </row>
    <row r="20" spans="1:4" x14ac:dyDescent="0.25">
      <c r="A20" s="1">
        <v>7</v>
      </c>
      <c r="B20" s="1">
        <v>103.58</v>
      </c>
      <c r="C20">
        <v>19</v>
      </c>
      <c r="D20">
        <f t="shared" si="0"/>
        <v>56.39265231561555</v>
      </c>
    </row>
    <row r="21" spans="1:4" x14ac:dyDescent="0.25">
      <c r="A21" s="1">
        <v>8</v>
      </c>
      <c r="B21" s="1">
        <v>104.61</v>
      </c>
      <c r="C21">
        <v>20</v>
      </c>
      <c r="D21">
        <f t="shared" si="0"/>
        <v>57.111971953786359</v>
      </c>
    </row>
    <row r="22" spans="1:4" x14ac:dyDescent="0.25">
      <c r="A22" s="1">
        <v>9</v>
      </c>
      <c r="B22" s="1">
        <v>105.66</v>
      </c>
      <c r="C22">
        <v>21</v>
      </c>
      <c r="D22">
        <f t="shared" si="0"/>
        <v>57.831291591957175</v>
      </c>
    </row>
    <row r="23" spans="1:4" x14ac:dyDescent="0.25">
      <c r="A23" s="1">
        <v>10</v>
      </c>
      <c r="B23" s="1">
        <v>96.15</v>
      </c>
      <c r="C23">
        <v>22</v>
      </c>
      <c r="D23">
        <f t="shared" si="0"/>
        <v>58.550611230127984</v>
      </c>
    </row>
    <row r="24" spans="1:4" x14ac:dyDescent="0.25">
      <c r="A24" s="1">
        <v>11</v>
      </c>
      <c r="B24" s="1">
        <v>89.42</v>
      </c>
      <c r="C24">
        <v>23</v>
      </c>
      <c r="D24">
        <f t="shared" si="0"/>
        <v>59.2699308682988</v>
      </c>
    </row>
    <row r="25" spans="1:4" x14ac:dyDescent="0.25">
      <c r="A25" s="1">
        <v>12</v>
      </c>
      <c r="B25" s="1">
        <v>96.57</v>
      </c>
      <c r="C25">
        <v>24</v>
      </c>
      <c r="D25">
        <f t="shared" si="0"/>
        <v>59.989250506469617</v>
      </c>
    </row>
    <row r="26" spans="1:4" x14ac:dyDescent="0.25">
      <c r="A26" s="1" t="s">
        <v>2</v>
      </c>
      <c r="B26" s="1">
        <v>69.53</v>
      </c>
      <c r="C26">
        <v>25</v>
      </c>
      <c r="D26">
        <f t="shared" si="0"/>
        <v>60.708570144640433</v>
      </c>
    </row>
    <row r="27" spans="1:4" x14ac:dyDescent="0.25">
      <c r="A27" s="1">
        <v>2</v>
      </c>
      <c r="B27" s="1">
        <v>66.75</v>
      </c>
      <c r="C27">
        <v>26</v>
      </c>
      <c r="D27">
        <f t="shared" si="0"/>
        <v>61.427889782811242</v>
      </c>
    </row>
    <row r="28" spans="1:4" x14ac:dyDescent="0.25">
      <c r="A28" s="1">
        <v>3</v>
      </c>
      <c r="B28" s="1">
        <v>68.75</v>
      </c>
      <c r="C28">
        <v>27</v>
      </c>
      <c r="D28">
        <f t="shared" si="0"/>
        <v>62.147209420982051</v>
      </c>
    </row>
    <row r="29" spans="1:4" x14ac:dyDescent="0.25">
      <c r="A29" s="1">
        <v>4</v>
      </c>
      <c r="B29" s="1">
        <v>67.38</v>
      </c>
      <c r="C29">
        <v>28</v>
      </c>
      <c r="D29">
        <f t="shared" si="0"/>
        <v>62.866529059152867</v>
      </c>
    </row>
    <row r="30" spans="1:4" x14ac:dyDescent="0.25">
      <c r="A30" s="1">
        <v>5</v>
      </c>
      <c r="B30" s="1">
        <v>69.400000000000006</v>
      </c>
      <c r="C30">
        <v>29</v>
      </c>
      <c r="D30">
        <f t="shared" si="0"/>
        <v>63.585848697323684</v>
      </c>
    </row>
    <row r="31" spans="1:4" x14ac:dyDescent="0.25">
      <c r="A31" s="1">
        <v>6</v>
      </c>
      <c r="B31" s="1">
        <v>72.87</v>
      </c>
      <c r="C31">
        <v>30</v>
      </c>
      <c r="D31">
        <f t="shared" si="0"/>
        <v>64.3051683354945</v>
      </c>
    </row>
    <row r="32" spans="1:4" x14ac:dyDescent="0.25">
      <c r="A32" s="1">
        <v>7</v>
      </c>
      <c r="B32" s="1">
        <v>72.14</v>
      </c>
      <c r="C32">
        <v>31</v>
      </c>
      <c r="D32">
        <f t="shared" si="0"/>
        <v>65.024487973665316</v>
      </c>
    </row>
    <row r="33" spans="1:4" x14ac:dyDescent="0.25">
      <c r="A33" s="1">
        <v>8</v>
      </c>
      <c r="B33" s="1">
        <v>71.849999999999994</v>
      </c>
      <c r="C33">
        <v>32</v>
      </c>
      <c r="D33">
        <f t="shared" si="0"/>
        <v>65.743807611836132</v>
      </c>
    </row>
    <row r="34" spans="1:4" x14ac:dyDescent="0.25">
      <c r="A34" s="1">
        <v>9</v>
      </c>
      <c r="B34" s="1">
        <v>74.73</v>
      </c>
      <c r="C34">
        <v>33</v>
      </c>
      <c r="D34">
        <f t="shared" si="0"/>
        <v>66.463127250006934</v>
      </c>
    </row>
    <row r="35" spans="1:4" x14ac:dyDescent="0.25">
      <c r="A35" s="1">
        <v>10</v>
      </c>
      <c r="B35" s="1">
        <v>75.47</v>
      </c>
      <c r="C35">
        <v>34</v>
      </c>
      <c r="D35">
        <f t="shared" si="0"/>
        <v>67.182446888177751</v>
      </c>
    </row>
    <row r="36" spans="1:4" x14ac:dyDescent="0.25">
      <c r="A36" s="1">
        <v>11</v>
      </c>
      <c r="B36" s="1">
        <v>74.790000000000006</v>
      </c>
      <c r="C36">
        <v>35</v>
      </c>
      <c r="D36">
        <f t="shared" si="0"/>
        <v>67.901766526348567</v>
      </c>
    </row>
    <row r="37" spans="1:4" x14ac:dyDescent="0.25">
      <c r="A37" s="1">
        <v>12</v>
      </c>
      <c r="B37" s="1">
        <v>86.76</v>
      </c>
      <c r="C37">
        <v>36</v>
      </c>
      <c r="D37">
        <f t="shared" si="0"/>
        <v>68.621086164519383</v>
      </c>
    </row>
    <row r="38" spans="1:4" x14ac:dyDescent="0.25">
      <c r="A38" s="1" t="s">
        <v>3</v>
      </c>
      <c r="B38" s="1">
        <v>73.75</v>
      </c>
      <c r="C38">
        <v>37</v>
      </c>
      <c r="D38">
        <f t="shared" si="0"/>
        <v>69.340405802690199</v>
      </c>
    </row>
    <row r="39" spans="1:4" x14ac:dyDescent="0.25">
      <c r="A39" s="1">
        <v>2</v>
      </c>
      <c r="B39" s="1">
        <v>75.22</v>
      </c>
      <c r="C39">
        <v>38</v>
      </c>
      <c r="D39">
        <f t="shared" si="0"/>
        <v>70.059725440861001</v>
      </c>
    </row>
    <row r="40" spans="1:4" x14ac:dyDescent="0.25">
      <c r="A40" s="1">
        <v>3</v>
      </c>
      <c r="B40" s="1">
        <v>79.739999999999995</v>
      </c>
      <c r="C40">
        <v>39</v>
      </c>
      <c r="D40">
        <f t="shared" si="0"/>
        <v>70.779045079031818</v>
      </c>
    </row>
    <row r="41" spans="1:4" x14ac:dyDescent="0.25">
      <c r="A41" s="1">
        <v>4</v>
      </c>
      <c r="B41" s="1">
        <v>78.14</v>
      </c>
      <c r="C41">
        <v>40</v>
      </c>
      <c r="D41">
        <f t="shared" si="0"/>
        <v>71.498364717202634</v>
      </c>
    </row>
    <row r="42" spans="1:4" x14ac:dyDescent="0.25">
      <c r="A42" s="1">
        <v>5</v>
      </c>
      <c r="B42" s="1">
        <v>80.48</v>
      </c>
      <c r="C42">
        <v>41</v>
      </c>
      <c r="D42">
        <f t="shared" si="0"/>
        <v>72.21768435537345</v>
      </c>
    </row>
    <row r="43" spans="1:4" x14ac:dyDescent="0.25">
      <c r="A43" s="1">
        <v>6</v>
      </c>
      <c r="B43" s="1">
        <v>85.39</v>
      </c>
      <c r="C43">
        <v>42</v>
      </c>
      <c r="D43">
        <f t="shared" si="0"/>
        <v>72.937003993544266</v>
      </c>
    </row>
    <row r="44" spans="1:4" x14ac:dyDescent="0.25">
      <c r="A44" s="1">
        <v>7</v>
      </c>
      <c r="B44" s="1">
        <v>85.39</v>
      </c>
      <c r="C44">
        <v>43</v>
      </c>
      <c r="D44">
        <f t="shared" si="0"/>
        <v>73.656323631715082</v>
      </c>
    </row>
    <row r="45" spans="1:4" x14ac:dyDescent="0.25">
      <c r="A45" s="1">
        <v>8</v>
      </c>
      <c r="B45" s="1">
        <v>84.54</v>
      </c>
      <c r="C45">
        <v>44</v>
      </c>
      <c r="D45">
        <f t="shared" si="0"/>
        <v>74.375643269885899</v>
      </c>
    </row>
    <row r="46" spans="1:4" x14ac:dyDescent="0.25">
      <c r="A46" s="1">
        <v>9</v>
      </c>
      <c r="B46" s="1">
        <v>86.23</v>
      </c>
      <c r="C46">
        <v>45</v>
      </c>
      <c r="D46">
        <f t="shared" si="0"/>
        <v>75.094962908056715</v>
      </c>
    </row>
    <row r="47" spans="1:4" x14ac:dyDescent="0.25">
      <c r="A47" s="1">
        <v>10</v>
      </c>
      <c r="B47" s="1">
        <v>84.51</v>
      </c>
      <c r="C47">
        <v>46</v>
      </c>
      <c r="D47">
        <f t="shared" si="0"/>
        <v>75.814282546227517</v>
      </c>
    </row>
    <row r="48" spans="1:4" x14ac:dyDescent="0.25">
      <c r="A48" s="1">
        <v>11</v>
      </c>
      <c r="B48" s="1">
        <v>81.97</v>
      </c>
      <c r="C48">
        <v>47</v>
      </c>
      <c r="D48">
        <f t="shared" si="0"/>
        <v>76.533602184398333</v>
      </c>
    </row>
    <row r="49" spans="1:4" x14ac:dyDescent="0.25">
      <c r="A49" s="1">
        <v>12</v>
      </c>
      <c r="B49" s="1">
        <v>98.37</v>
      </c>
      <c r="C49">
        <v>48</v>
      </c>
      <c r="D49">
        <f t="shared" si="0"/>
        <v>77.252921822569149</v>
      </c>
    </row>
    <row r="50" spans="1:4" x14ac:dyDescent="0.25">
      <c r="A50" s="1" t="s">
        <v>4</v>
      </c>
      <c r="B50" s="1">
        <v>76.73</v>
      </c>
      <c r="C50">
        <v>49</v>
      </c>
      <c r="D50">
        <f t="shared" si="0"/>
        <v>77.972241460739951</v>
      </c>
    </row>
    <row r="51" spans="1:4" x14ac:dyDescent="0.25">
      <c r="A51" s="1">
        <v>2</v>
      </c>
      <c r="B51" s="1">
        <v>76.73</v>
      </c>
      <c r="C51">
        <v>50</v>
      </c>
      <c r="D51">
        <f t="shared" si="0"/>
        <v>78.691561098910768</v>
      </c>
    </row>
    <row r="52" spans="1:4" x14ac:dyDescent="0.25">
      <c r="A52" s="1">
        <v>3</v>
      </c>
      <c r="B52" s="1">
        <v>82.86</v>
      </c>
      <c r="C52">
        <v>51</v>
      </c>
      <c r="D52">
        <f t="shared" si="0"/>
        <v>79.410880737081584</v>
      </c>
    </row>
    <row r="53" spans="1:4" x14ac:dyDescent="0.25">
      <c r="A53" s="1">
        <v>4</v>
      </c>
      <c r="B53" s="1">
        <v>82.03</v>
      </c>
      <c r="C53">
        <v>52</v>
      </c>
      <c r="D53">
        <f t="shared" si="0"/>
        <v>80.1302003752524</v>
      </c>
    </row>
    <row r="54" spans="1:4" x14ac:dyDescent="0.25">
      <c r="A54" s="1">
        <v>5</v>
      </c>
      <c r="B54" s="1">
        <v>83.02</v>
      </c>
      <c r="C54">
        <v>53</v>
      </c>
      <c r="D54">
        <f t="shared" si="0"/>
        <v>80.849520013423216</v>
      </c>
    </row>
    <row r="55" spans="1:4" x14ac:dyDescent="0.25">
      <c r="A55" s="1">
        <v>6</v>
      </c>
      <c r="B55" s="1">
        <v>88.66</v>
      </c>
      <c r="C55">
        <v>54</v>
      </c>
      <c r="D55">
        <f t="shared" si="0"/>
        <v>81.568839651594033</v>
      </c>
    </row>
    <row r="56" spans="1:4" x14ac:dyDescent="0.25">
      <c r="A56" s="1">
        <v>7</v>
      </c>
      <c r="B56" s="1">
        <v>88.4</v>
      </c>
      <c r="C56">
        <v>55</v>
      </c>
      <c r="D56">
        <f t="shared" si="0"/>
        <v>82.288159289764849</v>
      </c>
    </row>
    <row r="57" spans="1:4" x14ac:dyDescent="0.25">
      <c r="A57" s="1">
        <v>8</v>
      </c>
      <c r="B57" s="1">
        <v>86.98</v>
      </c>
      <c r="C57">
        <v>56</v>
      </c>
      <c r="D57">
        <f t="shared" si="0"/>
        <v>83.007478927935665</v>
      </c>
    </row>
    <row r="58" spans="1:4" x14ac:dyDescent="0.25">
      <c r="A58" s="1">
        <v>9</v>
      </c>
      <c r="B58" s="1">
        <v>91.16</v>
      </c>
      <c r="C58">
        <v>57</v>
      </c>
      <c r="D58">
        <f t="shared" si="0"/>
        <v>83.726798566106467</v>
      </c>
    </row>
    <row r="59" spans="1:4" x14ac:dyDescent="0.25">
      <c r="A59" s="1">
        <v>10</v>
      </c>
      <c r="B59" s="1">
        <v>89.15</v>
      </c>
      <c r="C59">
        <v>58</v>
      </c>
      <c r="D59">
        <f t="shared" si="0"/>
        <v>84.446118204277283</v>
      </c>
    </row>
    <row r="60" spans="1:4" x14ac:dyDescent="0.25">
      <c r="A60" s="1">
        <v>11</v>
      </c>
      <c r="B60" s="1">
        <v>87.91</v>
      </c>
      <c r="C60">
        <v>59</v>
      </c>
      <c r="D60">
        <f t="shared" si="0"/>
        <v>85.1654378424481</v>
      </c>
    </row>
    <row r="61" spans="1:4" x14ac:dyDescent="0.25">
      <c r="A61" s="1">
        <v>12</v>
      </c>
      <c r="B61" s="1">
        <v>106.01</v>
      </c>
      <c r="C61">
        <v>60</v>
      </c>
      <c r="D61">
        <f t="shared" si="0"/>
        <v>85.884757480618902</v>
      </c>
    </row>
    <row r="62" spans="1:4" x14ac:dyDescent="0.25">
      <c r="A62" s="1" t="s">
        <v>5</v>
      </c>
      <c r="B62" s="1">
        <v>83.01</v>
      </c>
      <c r="C62">
        <v>61</v>
      </c>
      <c r="D62">
        <f t="shared" si="0"/>
        <v>86.604077118789718</v>
      </c>
    </row>
    <row r="63" spans="1:4" x14ac:dyDescent="0.25">
      <c r="A63" s="1">
        <v>2</v>
      </c>
      <c r="B63" s="1">
        <v>82.51</v>
      </c>
      <c r="C63">
        <v>62</v>
      </c>
      <c r="D63">
        <f t="shared" si="0"/>
        <v>87.323396756960534</v>
      </c>
    </row>
    <row r="64" spans="1:4" x14ac:dyDescent="0.25">
      <c r="A64" s="1">
        <v>3</v>
      </c>
      <c r="B64" s="1">
        <v>88.29</v>
      </c>
      <c r="C64">
        <v>63</v>
      </c>
      <c r="D64">
        <f t="shared" si="0"/>
        <v>88.04271639513135</v>
      </c>
    </row>
    <row r="65" spans="1:4" x14ac:dyDescent="0.25">
      <c r="A65" s="1">
        <v>4</v>
      </c>
      <c r="B65" s="1">
        <v>86.52</v>
      </c>
      <c r="C65">
        <v>64</v>
      </c>
      <c r="D65">
        <f t="shared" si="0"/>
        <v>88.762036033302167</v>
      </c>
    </row>
    <row r="66" spans="1:4" x14ac:dyDescent="0.25">
      <c r="A66" s="1">
        <v>5</v>
      </c>
      <c r="B66" s="1">
        <v>86.26</v>
      </c>
      <c r="C66">
        <v>65</v>
      </c>
      <c r="D66">
        <f t="shared" si="0"/>
        <v>89.481355671472983</v>
      </c>
    </row>
    <row r="67" spans="1:4" x14ac:dyDescent="0.25">
      <c r="A67" s="1">
        <v>6</v>
      </c>
      <c r="B67" s="1">
        <v>92.21</v>
      </c>
      <c r="C67">
        <v>66</v>
      </c>
      <c r="D67">
        <f t="shared" ref="D67:D130" si="1">$G$2+$F$2*C67</f>
        <v>90.200675309643799</v>
      </c>
    </row>
    <row r="68" spans="1:4" x14ac:dyDescent="0.25">
      <c r="A68" s="1">
        <v>7</v>
      </c>
      <c r="B68" s="1">
        <v>90.74</v>
      </c>
      <c r="C68">
        <v>67</v>
      </c>
      <c r="D68">
        <f t="shared" si="1"/>
        <v>90.919994947814615</v>
      </c>
    </row>
    <row r="69" spans="1:4" x14ac:dyDescent="0.25">
      <c r="A69" s="1">
        <v>8</v>
      </c>
      <c r="B69" s="1">
        <v>83.48</v>
      </c>
      <c r="C69">
        <v>68</v>
      </c>
      <c r="D69">
        <f t="shared" si="1"/>
        <v>91.639314585985431</v>
      </c>
    </row>
    <row r="70" spans="1:4" x14ac:dyDescent="0.25">
      <c r="A70" s="1">
        <v>9</v>
      </c>
      <c r="B70" s="1">
        <v>63.44</v>
      </c>
      <c r="C70">
        <v>69</v>
      </c>
      <c r="D70">
        <f t="shared" si="1"/>
        <v>92.358634224156233</v>
      </c>
    </row>
    <row r="71" spans="1:4" x14ac:dyDescent="0.25">
      <c r="A71" s="1">
        <v>10</v>
      </c>
      <c r="B71" s="1">
        <v>60.97</v>
      </c>
      <c r="C71">
        <v>70</v>
      </c>
      <c r="D71">
        <f t="shared" si="1"/>
        <v>93.07795386232705</v>
      </c>
    </row>
    <row r="72" spans="1:4" x14ac:dyDescent="0.25">
      <c r="A72" s="1">
        <v>11</v>
      </c>
      <c r="B72" s="1">
        <v>59.81</v>
      </c>
      <c r="C72">
        <v>71</v>
      </c>
      <c r="D72">
        <f t="shared" si="1"/>
        <v>93.797273500497866</v>
      </c>
    </row>
    <row r="73" spans="1:4" x14ac:dyDescent="0.25">
      <c r="A73" s="1">
        <v>12</v>
      </c>
      <c r="B73" s="1">
        <v>67.89</v>
      </c>
      <c r="C73">
        <v>72</v>
      </c>
      <c r="D73">
        <f t="shared" si="1"/>
        <v>94.516593138668668</v>
      </c>
    </row>
    <row r="74" spans="1:4" x14ac:dyDescent="0.25">
      <c r="A74" s="1" t="s">
        <v>6</v>
      </c>
      <c r="B74" s="1">
        <v>49.22</v>
      </c>
      <c r="C74">
        <v>73</v>
      </c>
      <c r="D74">
        <f t="shared" si="1"/>
        <v>95.235912776839484</v>
      </c>
    </row>
    <row r="75" spans="1:4" x14ac:dyDescent="0.25">
      <c r="A75" s="1">
        <v>2</v>
      </c>
      <c r="B75" s="1">
        <v>48.77</v>
      </c>
      <c r="C75">
        <v>74</v>
      </c>
      <c r="D75">
        <f t="shared" si="1"/>
        <v>95.9552324150103</v>
      </c>
    </row>
    <row r="76" spans="1:4" x14ac:dyDescent="0.25">
      <c r="A76" s="1">
        <v>3</v>
      </c>
      <c r="B76" s="1">
        <v>54.48</v>
      </c>
      <c r="C76">
        <v>75</v>
      </c>
      <c r="D76">
        <f t="shared" si="1"/>
        <v>96.674552053181117</v>
      </c>
    </row>
    <row r="77" spans="1:4" x14ac:dyDescent="0.25">
      <c r="A77" s="1">
        <v>4</v>
      </c>
      <c r="B77" s="1">
        <v>54.48</v>
      </c>
      <c r="C77">
        <v>76</v>
      </c>
      <c r="D77">
        <f t="shared" si="1"/>
        <v>97.393871691351933</v>
      </c>
    </row>
    <row r="78" spans="1:4" x14ac:dyDescent="0.25">
      <c r="A78" s="1">
        <v>5</v>
      </c>
      <c r="B78" s="1">
        <v>55.13</v>
      </c>
      <c r="C78">
        <v>77</v>
      </c>
      <c r="D78">
        <f t="shared" si="1"/>
        <v>98.113191329522749</v>
      </c>
    </row>
    <row r="79" spans="1:4" x14ac:dyDescent="0.25">
      <c r="A79" s="1">
        <v>6</v>
      </c>
      <c r="B79" s="1">
        <v>59.38</v>
      </c>
      <c r="C79">
        <v>78</v>
      </c>
      <c r="D79">
        <f t="shared" si="1"/>
        <v>98.832510967693565</v>
      </c>
    </row>
    <row r="80" spans="1:4" x14ac:dyDescent="0.25">
      <c r="A80" s="1">
        <v>7</v>
      </c>
      <c r="B80" s="1">
        <v>57.54</v>
      </c>
      <c r="C80">
        <v>79</v>
      </c>
      <c r="D80">
        <f t="shared" si="1"/>
        <v>99.551830605864382</v>
      </c>
    </row>
    <row r="81" spans="1:4" x14ac:dyDescent="0.25">
      <c r="A81" s="1">
        <v>8</v>
      </c>
      <c r="B81" s="1">
        <v>56.45</v>
      </c>
      <c r="C81">
        <v>80</v>
      </c>
      <c r="D81">
        <f t="shared" si="1"/>
        <v>100.27115024403518</v>
      </c>
    </row>
    <row r="82" spans="1:4" x14ac:dyDescent="0.25">
      <c r="A82" s="1">
        <v>9</v>
      </c>
      <c r="B82" s="1">
        <v>58.2</v>
      </c>
      <c r="C82">
        <v>81</v>
      </c>
      <c r="D82">
        <f t="shared" si="1"/>
        <v>100.990469882206</v>
      </c>
    </row>
    <row r="83" spans="1:4" x14ac:dyDescent="0.25">
      <c r="A83" s="1">
        <v>10</v>
      </c>
      <c r="B83" s="1">
        <v>58.43</v>
      </c>
      <c r="C83">
        <v>82</v>
      </c>
      <c r="D83">
        <f t="shared" si="1"/>
        <v>101.70978952037682</v>
      </c>
    </row>
    <row r="84" spans="1:4" x14ac:dyDescent="0.25">
      <c r="A84" s="1">
        <v>11</v>
      </c>
      <c r="B84" s="1">
        <v>60.18</v>
      </c>
      <c r="C84">
        <v>83</v>
      </c>
      <c r="D84">
        <f t="shared" si="1"/>
        <v>102.42910915854762</v>
      </c>
    </row>
    <row r="85" spans="1:4" x14ac:dyDescent="0.25">
      <c r="A85" s="1">
        <v>12</v>
      </c>
      <c r="B85" s="1">
        <v>74.87</v>
      </c>
      <c r="C85">
        <v>84</v>
      </c>
      <c r="D85">
        <f t="shared" si="1"/>
        <v>103.14842879671843</v>
      </c>
    </row>
    <row r="86" spans="1:4" x14ac:dyDescent="0.25">
      <c r="A86" s="1" t="s">
        <v>7</v>
      </c>
      <c r="B86" s="1">
        <v>60.57</v>
      </c>
      <c r="C86">
        <v>85</v>
      </c>
      <c r="D86">
        <f t="shared" si="1"/>
        <v>103.86774843488925</v>
      </c>
    </row>
    <row r="87" spans="1:4" x14ac:dyDescent="0.25">
      <c r="A87" s="1">
        <v>2</v>
      </c>
      <c r="B87" s="1">
        <v>60.2</v>
      </c>
      <c r="C87">
        <v>86</v>
      </c>
      <c r="D87">
        <f t="shared" si="1"/>
        <v>104.58706807306007</v>
      </c>
    </row>
    <row r="88" spans="1:4" x14ac:dyDescent="0.25">
      <c r="A88" s="1">
        <v>3</v>
      </c>
      <c r="B88" s="1">
        <v>65.56</v>
      </c>
      <c r="C88">
        <v>87</v>
      </c>
      <c r="D88">
        <f t="shared" si="1"/>
        <v>105.30638771123088</v>
      </c>
    </row>
    <row r="89" spans="1:4" x14ac:dyDescent="0.25">
      <c r="A89" s="1">
        <v>4</v>
      </c>
      <c r="B89" s="1">
        <v>65.69</v>
      </c>
      <c r="C89">
        <v>88</v>
      </c>
      <c r="D89">
        <f t="shared" si="1"/>
        <v>106.0257073494017</v>
      </c>
    </row>
    <row r="90" spans="1:4" x14ac:dyDescent="0.25">
      <c r="A90" s="1">
        <v>5</v>
      </c>
      <c r="B90" s="1">
        <v>66.41</v>
      </c>
      <c r="C90">
        <v>89</v>
      </c>
      <c r="D90">
        <f t="shared" si="1"/>
        <v>106.74502698757252</v>
      </c>
    </row>
    <row r="91" spans="1:4" x14ac:dyDescent="0.25">
      <c r="A91" s="1">
        <v>6</v>
      </c>
      <c r="B91" s="1">
        <v>70.67</v>
      </c>
      <c r="C91">
        <v>90</v>
      </c>
      <c r="D91">
        <f t="shared" si="1"/>
        <v>107.46434662574333</v>
      </c>
    </row>
    <row r="92" spans="1:4" x14ac:dyDescent="0.25">
      <c r="A92" s="1">
        <v>7</v>
      </c>
      <c r="B92" s="1">
        <v>69.819999999999993</v>
      </c>
      <c r="C92">
        <v>91</v>
      </c>
      <c r="D92">
        <f t="shared" si="1"/>
        <v>108.18366626391413</v>
      </c>
    </row>
    <row r="93" spans="1:4" x14ac:dyDescent="0.25">
      <c r="A93" s="1">
        <v>8</v>
      </c>
      <c r="B93" s="1">
        <v>68.77</v>
      </c>
      <c r="C93">
        <v>92</v>
      </c>
      <c r="D93">
        <f t="shared" si="1"/>
        <v>108.90298590208495</v>
      </c>
    </row>
    <row r="94" spans="1:4" x14ac:dyDescent="0.25">
      <c r="A94" s="1">
        <v>9</v>
      </c>
      <c r="B94" s="1">
        <v>70.209999999999994</v>
      </c>
      <c r="C94">
        <v>93</v>
      </c>
      <c r="D94">
        <f t="shared" si="1"/>
        <v>109.62230554025577</v>
      </c>
    </row>
    <row r="95" spans="1:4" x14ac:dyDescent="0.25">
      <c r="A95" s="1">
        <v>10</v>
      </c>
      <c r="B95" s="1">
        <v>70.569999999999993</v>
      </c>
      <c r="C95">
        <v>94</v>
      </c>
      <c r="D95">
        <f t="shared" si="1"/>
        <v>110.34162517842658</v>
      </c>
    </row>
    <row r="96" spans="1:4" x14ac:dyDescent="0.25">
      <c r="A96" s="1">
        <v>11</v>
      </c>
      <c r="B96" s="1">
        <v>71.91</v>
      </c>
      <c r="C96">
        <v>95</v>
      </c>
      <c r="D96">
        <f t="shared" si="1"/>
        <v>111.0609448165974</v>
      </c>
    </row>
    <row r="97" spans="1:4" x14ac:dyDescent="0.25">
      <c r="A97" s="1">
        <v>12</v>
      </c>
      <c r="B97" s="1">
        <v>85.42</v>
      </c>
      <c r="C97">
        <v>96</v>
      </c>
      <c r="D97">
        <f t="shared" si="1"/>
        <v>111.78026445476821</v>
      </c>
    </row>
    <row r="98" spans="1:4" x14ac:dyDescent="0.25">
      <c r="A98" s="1" t="s">
        <v>8</v>
      </c>
      <c r="B98" s="1">
        <v>75.430000000000007</v>
      </c>
      <c r="C98">
        <v>97</v>
      </c>
      <c r="D98">
        <f t="shared" si="1"/>
        <v>112.49958409293902</v>
      </c>
    </row>
    <row r="99" spans="1:4" x14ac:dyDescent="0.25">
      <c r="A99" s="1">
        <v>2</v>
      </c>
      <c r="B99" s="1">
        <v>71.58</v>
      </c>
      <c r="C99">
        <v>98</v>
      </c>
      <c r="D99">
        <f t="shared" si="1"/>
        <v>113.21890373110983</v>
      </c>
    </row>
    <row r="100" spans="1:4" x14ac:dyDescent="0.25">
      <c r="A100" s="1">
        <v>3</v>
      </c>
      <c r="B100" s="1">
        <v>78.599999999999994</v>
      </c>
      <c r="C100">
        <v>99</v>
      </c>
      <c r="D100">
        <f t="shared" si="1"/>
        <v>113.93822336928065</v>
      </c>
    </row>
    <row r="101" spans="1:4" x14ac:dyDescent="0.25">
      <c r="A101" s="1">
        <v>4</v>
      </c>
      <c r="B101" s="1">
        <v>76</v>
      </c>
      <c r="C101">
        <v>100</v>
      </c>
      <c r="D101">
        <f t="shared" si="1"/>
        <v>114.65754300745147</v>
      </c>
    </row>
    <row r="102" spans="1:4" x14ac:dyDescent="0.25">
      <c r="A102" s="1">
        <v>5</v>
      </c>
      <c r="B102" s="1">
        <v>78.06</v>
      </c>
      <c r="C102">
        <v>101</v>
      </c>
      <c r="D102">
        <f t="shared" si="1"/>
        <v>115.37686264562228</v>
      </c>
    </row>
    <row r="103" spans="1:4" x14ac:dyDescent="0.25">
      <c r="A103" s="1">
        <v>6</v>
      </c>
      <c r="B103" s="1">
        <v>82.51</v>
      </c>
      <c r="C103">
        <v>102</v>
      </c>
      <c r="D103">
        <f t="shared" si="1"/>
        <v>116.09618228379308</v>
      </c>
    </row>
    <row r="104" spans="1:4" x14ac:dyDescent="0.25">
      <c r="A104" s="1">
        <v>7</v>
      </c>
      <c r="B104" s="1">
        <v>84.07</v>
      </c>
      <c r="C104">
        <v>103</v>
      </c>
      <c r="D104">
        <f t="shared" si="1"/>
        <v>116.8155019219639</v>
      </c>
    </row>
    <row r="105" spans="1:4" x14ac:dyDescent="0.25">
      <c r="A105" s="1">
        <v>8</v>
      </c>
      <c r="B105" s="1">
        <v>84.33</v>
      </c>
      <c r="C105">
        <v>104</v>
      </c>
      <c r="D105">
        <f t="shared" si="1"/>
        <v>117.53482156013472</v>
      </c>
    </row>
    <row r="106" spans="1:4" x14ac:dyDescent="0.25">
      <c r="A106" s="1">
        <v>9</v>
      </c>
      <c r="B106" s="1">
        <v>84.41</v>
      </c>
      <c r="C106">
        <v>105</v>
      </c>
      <c r="D106">
        <f t="shared" si="1"/>
        <v>118.25414119830553</v>
      </c>
    </row>
    <row r="107" spans="1:4" x14ac:dyDescent="0.25">
      <c r="A107" s="1">
        <v>10</v>
      </c>
      <c r="B107" s="1">
        <v>86.27</v>
      </c>
      <c r="C107">
        <v>106</v>
      </c>
      <c r="D107">
        <f t="shared" si="1"/>
        <v>118.97346083647635</v>
      </c>
    </row>
    <row r="108" spans="1:4" x14ac:dyDescent="0.25">
      <c r="A108" s="1">
        <v>11</v>
      </c>
      <c r="B108" s="1">
        <v>86.61</v>
      </c>
      <c r="C108">
        <v>107</v>
      </c>
      <c r="D108">
        <f t="shared" si="1"/>
        <v>119.69278047464717</v>
      </c>
    </row>
    <row r="109" spans="1:4" x14ac:dyDescent="0.25">
      <c r="A109" s="1">
        <v>12</v>
      </c>
      <c r="B109" s="1">
        <v>108</v>
      </c>
      <c r="C109">
        <v>108</v>
      </c>
      <c r="D109">
        <f t="shared" si="1"/>
        <v>120.41210011281797</v>
      </c>
    </row>
    <row r="110" spans="1:4" x14ac:dyDescent="0.25">
      <c r="A110" s="1" t="s">
        <v>9</v>
      </c>
      <c r="B110" s="1">
        <v>87.16</v>
      </c>
      <c r="C110">
        <v>109</v>
      </c>
      <c r="D110">
        <f t="shared" si="1"/>
        <v>121.13141975098878</v>
      </c>
    </row>
    <row r="111" spans="1:4" x14ac:dyDescent="0.25">
      <c r="A111" s="1">
        <v>2</v>
      </c>
      <c r="B111" s="1">
        <v>85.33</v>
      </c>
      <c r="C111">
        <v>110</v>
      </c>
      <c r="D111">
        <f t="shared" si="1"/>
        <v>121.8507393891596</v>
      </c>
    </row>
    <row r="112" spans="1:4" x14ac:dyDescent="0.25">
      <c r="A112" s="1">
        <v>3</v>
      </c>
      <c r="B112" s="1">
        <v>91.39</v>
      </c>
      <c r="C112">
        <v>111</v>
      </c>
      <c r="D112">
        <f t="shared" si="1"/>
        <v>122.57005902733042</v>
      </c>
    </row>
    <row r="113" spans="1:4" x14ac:dyDescent="0.25">
      <c r="A113" s="1">
        <v>4</v>
      </c>
      <c r="B113" s="1">
        <v>92.03</v>
      </c>
      <c r="C113">
        <v>112</v>
      </c>
      <c r="D113">
        <f t="shared" si="1"/>
        <v>123.28937866550123</v>
      </c>
    </row>
    <row r="114" spans="1:4" x14ac:dyDescent="0.25">
      <c r="A114" s="1">
        <v>5</v>
      </c>
      <c r="B114" s="1">
        <v>92.12</v>
      </c>
      <c r="C114">
        <v>113</v>
      </c>
      <c r="D114">
        <f t="shared" si="1"/>
        <v>124.00869830367205</v>
      </c>
    </row>
    <row r="115" spans="1:4" x14ac:dyDescent="0.25">
      <c r="A115" s="1">
        <v>6</v>
      </c>
      <c r="B115" s="1">
        <v>97.55</v>
      </c>
      <c r="C115">
        <v>114</v>
      </c>
      <c r="D115">
        <f t="shared" si="1"/>
        <v>124.72801794184285</v>
      </c>
    </row>
    <row r="116" spans="1:4" x14ac:dyDescent="0.25">
      <c r="A116" s="1">
        <v>7</v>
      </c>
      <c r="B116" s="1">
        <v>99.7</v>
      </c>
      <c r="C116">
        <v>115</v>
      </c>
      <c r="D116">
        <f t="shared" si="1"/>
        <v>125.44733758001367</v>
      </c>
    </row>
    <row r="117" spans="1:4" x14ac:dyDescent="0.25">
      <c r="A117" s="1">
        <v>8</v>
      </c>
      <c r="B117" s="1">
        <v>97.71</v>
      </c>
      <c r="C117">
        <v>116</v>
      </c>
      <c r="D117">
        <f t="shared" si="1"/>
        <v>126.16665721818448</v>
      </c>
    </row>
    <row r="118" spans="1:4" x14ac:dyDescent="0.25">
      <c r="A118" s="1">
        <v>9</v>
      </c>
      <c r="B118" s="1">
        <v>97.51</v>
      </c>
      <c r="C118">
        <v>117</v>
      </c>
      <c r="D118">
        <f t="shared" si="1"/>
        <v>126.8859768563553</v>
      </c>
    </row>
    <row r="119" spans="1:4" x14ac:dyDescent="0.25">
      <c r="A119" s="1">
        <v>10</v>
      </c>
      <c r="B119" s="1">
        <v>99.17</v>
      </c>
      <c r="C119">
        <v>118</v>
      </c>
      <c r="D119">
        <f t="shared" si="1"/>
        <v>127.60529649452612</v>
      </c>
    </row>
    <row r="120" spans="1:4" x14ac:dyDescent="0.25">
      <c r="A120" s="1">
        <v>11</v>
      </c>
      <c r="B120" s="1">
        <v>98.77</v>
      </c>
      <c r="C120">
        <v>119</v>
      </c>
      <c r="D120">
        <f t="shared" si="1"/>
        <v>128.32461613269692</v>
      </c>
    </row>
    <row r="121" spans="1:4" x14ac:dyDescent="0.25">
      <c r="A121" s="1">
        <v>12</v>
      </c>
      <c r="B121" s="1">
        <v>118.92</v>
      </c>
      <c r="C121">
        <v>120</v>
      </c>
      <c r="D121">
        <f t="shared" si="1"/>
        <v>129.04393577086773</v>
      </c>
    </row>
    <row r="122" spans="1:4" x14ac:dyDescent="0.25">
      <c r="A122" s="1" t="s">
        <v>10</v>
      </c>
      <c r="B122" s="1">
        <v>95.85</v>
      </c>
      <c r="C122">
        <v>121</v>
      </c>
      <c r="D122">
        <f t="shared" si="1"/>
        <v>129.76325540903855</v>
      </c>
    </row>
    <row r="123" spans="1:4" x14ac:dyDescent="0.25">
      <c r="A123" s="1">
        <v>2</v>
      </c>
      <c r="B123" s="1">
        <v>94.41</v>
      </c>
      <c r="C123">
        <v>122</v>
      </c>
      <c r="D123">
        <f t="shared" si="1"/>
        <v>130.48257504720937</v>
      </c>
    </row>
    <row r="124" spans="1:4" x14ac:dyDescent="0.25">
      <c r="A124" s="1">
        <v>3</v>
      </c>
      <c r="B124" s="1">
        <v>98.95</v>
      </c>
      <c r="C124">
        <v>123</v>
      </c>
      <c r="D124">
        <f t="shared" si="1"/>
        <v>131.20189468538018</v>
      </c>
    </row>
    <row r="125" spans="1:4" x14ac:dyDescent="0.25">
      <c r="A125" s="1">
        <v>4</v>
      </c>
      <c r="B125" s="1">
        <v>100.13</v>
      </c>
      <c r="C125">
        <v>124</v>
      </c>
      <c r="D125">
        <f t="shared" si="1"/>
        <v>131.921214323551</v>
      </c>
    </row>
    <row r="126" spans="1:4" x14ac:dyDescent="0.25">
      <c r="A126" s="1">
        <v>5</v>
      </c>
      <c r="B126" s="1">
        <v>101.63</v>
      </c>
      <c r="C126">
        <v>125</v>
      </c>
      <c r="D126">
        <f t="shared" si="1"/>
        <v>132.64053396172181</v>
      </c>
    </row>
    <row r="127" spans="1:4" x14ac:dyDescent="0.25">
      <c r="A127" s="1">
        <v>6</v>
      </c>
      <c r="B127" s="1">
        <v>107.22</v>
      </c>
      <c r="C127">
        <v>126</v>
      </c>
      <c r="D127">
        <f t="shared" si="1"/>
        <v>133.35985359989263</v>
      </c>
    </row>
    <row r="128" spans="1:4" x14ac:dyDescent="0.25">
      <c r="A128" s="1">
        <v>7</v>
      </c>
      <c r="B128" s="1">
        <v>107.87</v>
      </c>
      <c r="C128">
        <v>127</v>
      </c>
      <c r="D128">
        <f t="shared" si="1"/>
        <v>134.07917323806345</v>
      </c>
    </row>
    <row r="129" spans="1:4" x14ac:dyDescent="0.25">
      <c r="A129" s="1">
        <v>8</v>
      </c>
      <c r="B129" s="1">
        <v>106.03</v>
      </c>
      <c r="C129">
        <v>128</v>
      </c>
      <c r="D129">
        <f t="shared" si="1"/>
        <v>134.79849287623426</v>
      </c>
    </row>
    <row r="130" spans="1:4" x14ac:dyDescent="0.25">
      <c r="A130" s="1">
        <v>9</v>
      </c>
      <c r="B130" s="1">
        <v>106.99</v>
      </c>
      <c r="C130">
        <v>129</v>
      </c>
      <c r="D130">
        <f t="shared" si="1"/>
        <v>135.51781251440508</v>
      </c>
    </row>
    <row r="131" spans="1:4" x14ac:dyDescent="0.25">
      <c r="A131" s="1">
        <v>10</v>
      </c>
      <c r="B131" s="1">
        <v>111.91</v>
      </c>
      <c r="C131">
        <v>130</v>
      </c>
      <c r="D131">
        <f t="shared" ref="D131:D194" si="2">$G$2+$F$2*C131</f>
        <v>136.2371321525759</v>
      </c>
    </row>
    <row r="132" spans="1:4" x14ac:dyDescent="0.25">
      <c r="A132" s="1">
        <v>11</v>
      </c>
      <c r="B132" s="1">
        <v>113.14</v>
      </c>
      <c r="C132">
        <v>131</v>
      </c>
      <c r="D132">
        <f t="shared" si="2"/>
        <v>136.95645179074668</v>
      </c>
    </row>
    <row r="133" spans="1:4" x14ac:dyDescent="0.25">
      <c r="A133" s="1">
        <v>12</v>
      </c>
      <c r="B133" s="1">
        <v>137.24</v>
      </c>
      <c r="C133">
        <v>132</v>
      </c>
      <c r="D133">
        <f t="shared" si="2"/>
        <v>137.6757714289175</v>
      </c>
    </row>
    <row r="134" spans="1:4" x14ac:dyDescent="0.25">
      <c r="A134" s="1" t="s">
        <v>11</v>
      </c>
      <c r="B134" s="1">
        <v>108.01</v>
      </c>
      <c r="C134">
        <v>133</v>
      </c>
      <c r="D134">
        <f t="shared" si="2"/>
        <v>138.39509106708832</v>
      </c>
    </row>
    <row r="135" spans="1:4" x14ac:dyDescent="0.25">
      <c r="A135" s="1">
        <v>2</v>
      </c>
      <c r="B135" s="1">
        <v>110.49</v>
      </c>
      <c r="C135">
        <v>134</v>
      </c>
      <c r="D135">
        <f t="shared" si="2"/>
        <v>139.11441070525913</v>
      </c>
    </row>
    <row r="136" spans="1:4" x14ac:dyDescent="0.25">
      <c r="A136" s="1">
        <v>3</v>
      </c>
      <c r="B136" s="1">
        <v>114.8</v>
      </c>
      <c r="C136">
        <v>135</v>
      </c>
      <c r="D136">
        <f t="shared" si="2"/>
        <v>139.83373034342995</v>
      </c>
    </row>
    <row r="137" spans="1:4" x14ac:dyDescent="0.25">
      <c r="A137" s="1">
        <v>4</v>
      </c>
      <c r="B137" s="1">
        <v>114.11</v>
      </c>
      <c r="C137">
        <v>136</v>
      </c>
      <c r="D137">
        <f t="shared" si="2"/>
        <v>140.55304998160076</v>
      </c>
    </row>
    <row r="138" spans="1:4" x14ac:dyDescent="0.25">
      <c r="A138" s="1">
        <v>5</v>
      </c>
      <c r="B138" s="1">
        <v>114.57</v>
      </c>
      <c r="C138">
        <v>137</v>
      </c>
      <c r="D138">
        <f t="shared" si="2"/>
        <v>141.27236961977155</v>
      </c>
    </row>
    <row r="139" spans="1:4" x14ac:dyDescent="0.25">
      <c r="A139" s="1">
        <v>6</v>
      </c>
      <c r="B139" s="1">
        <v>122.02</v>
      </c>
      <c r="C139">
        <v>138</v>
      </c>
      <c r="D139">
        <f t="shared" si="2"/>
        <v>141.99168925794237</v>
      </c>
    </row>
    <row r="140" spans="1:4" x14ac:dyDescent="0.25">
      <c r="A140" s="1">
        <v>7</v>
      </c>
      <c r="B140" s="1">
        <v>120.55</v>
      </c>
      <c r="C140">
        <v>139</v>
      </c>
      <c r="D140">
        <f t="shared" si="2"/>
        <v>142.71100889611319</v>
      </c>
    </row>
    <row r="141" spans="1:4" x14ac:dyDescent="0.25">
      <c r="A141" s="1">
        <v>8</v>
      </c>
      <c r="B141" s="1">
        <v>118.38</v>
      </c>
      <c r="C141">
        <v>140</v>
      </c>
      <c r="D141">
        <f t="shared" si="2"/>
        <v>143.430328534284</v>
      </c>
    </row>
    <row r="142" spans="1:4" x14ac:dyDescent="0.25">
      <c r="A142" s="1">
        <v>9</v>
      </c>
      <c r="B142" s="1">
        <v>118.74</v>
      </c>
      <c r="C142">
        <v>141</v>
      </c>
      <c r="D142">
        <f t="shared" si="2"/>
        <v>144.14964817245482</v>
      </c>
    </row>
    <row r="143" spans="1:4" x14ac:dyDescent="0.25">
      <c r="A143" s="1">
        <v>10</v>
      </c>
      <c r="B143" s="1">
        <v>117.31</v>
      </c>
      <c r="C143">
        <v>142</v>
      </c>
      <c r="D143">
        <f t="shared" si="2"/>
        <v>144.86896781062563</v>
      </c>
    </row>
    <row r="144" spans="1:4" x14ac:dyDescent="0.25">
      <c r="A144" s="1">
        <v>11</v>
      </c>
      <c r="B144" s="1">
        <v>118.37</v>
      </c>
      <c r="C144">
        <v>143</v>
      </c>
      <c r="D144">
        <f t="shared" si="2"/>
        <v>145.58828744879645</v>
      </c>
    </row>
    <row r="145" spans="1:4" x14ac:dyDescent="0.25">
      <c r="A145" s="1">
        <v>12</v>
      </c>
      <c r="B145" s="1">
        <v>146.18</v>
      </c>
      <c r="C145">
        <v>144</v>
      </c>
      <c r="D145">
        <f t="shared" si="2"/>
        <v>146.30760708696727</v>
      </c>
    </row>
    <row r="146" spans="1:4" x14ac:dyDescent="0.25">
      <c r="A146" s="1" t="s">
        <v>12</v>
      </c>
      <c r="B146" s="1">
        <v>118.26</v>
      </c>
      <c r="C146">
        <v>145</v>
      </c>
      <c r="D146">
        <f t="shared" si="2"/>
        <v>147.02692672513808</v>
      </c>
    </row>
    <row r="147" spans="1:4" x14ac:dyDescent="0.25">
      <c r="A147" s="1">
        <v>2</v>
      </c>
      <c r="B147" s="1">
        <v>118.74</v>
      </c>
      <c r="C147">
        <v>146</v>
      </c>
      <c r="D147">
        <f t="shared" si="2"/>
        <v>147.7462463633089</v>
      </c>
    </row>
    <row r="148" spans="1:4" x14ac:dyDescent="0.25">
      <c r="A148" s="1">
        <v>3</v>
      </c>
      <c r="B148" s="1">
        <v>127.17</v>
      </c>
      <c r="C148">
        <v>147</v>
      </c>
      <c r="D148">
        <f t="shared" si="2"/>
        <v>148.46556600147971</v>
      </c>
    </row>
    <row r="149" spans="1:4" x14ac:dyDescent="0.25">
      <c r="A149" s="1">
        <v>4</v>
      </c>
      <c r="B149" s="1">
        <v>124.5</v>
      </c>
      <c r="C149">
        <v>148</v>
      </c>
      <c r="D149">
        <f t="shared" si="2"/>
        <v>149.18488563965053</v>
      </c>
    </row>
    <row r="150" spans="1:4" x14ac:dyDescent="0.25">
      <c r="A150" s="1">
        <v>5</v>
      </c>
      <c r="B150" s="1">
        <v>124.74</v>
      </c>
      <c r="C150">
        <v>149</v>
      </c>
      <c r="D150">
        <f t="shared" si="2"/>
        <v>149.90420527782135</v>
      </c>
    </row>
    <row r="151" spans="1:4" x14ac:dyDescent="0.25">
      <c r="A151" s="1">
        <v>6</v>
      </c>
      <c r="B151" s="1">
        <v>132.85</v>
      </c>
      <c r="C151">
        <v>150</v>
      </c>
      <c r="D151">
        <f t="shared" si="2"/>
        <v>150.62352491599216</v>
      </c>
    </row>
    <row r="152" spans="1:4" x14ac:dyDescent="0.25">
      <c r="A152" s="1">
        <v>7</v>
      </c>
      <c r="B152" s="1">
        <v>132.19</v>
      </c>
      <c r="C152">
        <v>151</v>
      </c>
      <c r="D152">
        <f t="shared" si="2"/>
        <v>151.34284455416298</v>
      </c>
    </row>
    <row r="153" spans="1:4" x14ac:dyDescent="0.25">
      <c r="A153" s="1">
        <v>8</v>
      </c>
      <c r="B153" s="1">
        <v>132.97999999999999</v>
      </c>
      <c r="C153">
        <v>152</v>
      </c>
      <c r="D153">
        <f t="shared" si="2"/>
        <v>152.0621641923338</v>
      </c>
    </row>
    <row r="154" spans="1:4" x14ac:dyDescent="0.25">
      <c r="A154" s="1">
        <v>9</v>
      </c>
      <c r="B154" s="1">
        <v>135.91</v>
      </c>
      <c r="C154">
        <v>153</v>
      </c>
      <c r="D154">
        <f t="shared" si="2"/>
        <v>152.78148383050461</v>
      </c>
    </row>
    <row r="155" spans="1:4" x14ac:dyDescent="0.25">
      <c r="A155" s="1">
        <v>10</v>
      </c>
      <c r="B155" s="1">
        <v>133.46</v>
      </c>
      <c r="C155">
        <v>154</v>
      </c>
      <c r="D155">
        <f t="shared" si="2"/>
        <v>153.50080346867543</v>
      </c>
    </row>
    <row r="156" spans="1:4" x14ac:dyDescent="0.25">
      <c r="A156" s="1">
        <v>11</v>
      </c>
      <c r="B156" s="1">
        <v>135.86000000000001</v>
      </c>
      <c r="C156">
        <v>155</v>
      </c>
      <c r="D156">
        <f t="shared" si="2"/>
        <v>154.22012310684622</v>
      </c>
    </row>
    <row r="157" spans="1:4" x14ac:dyDescent="0.25">
      <c r="A157" s="1">
        <v>12</v>
      </c>
      <c r="B157" s="1">
        <v>170.78</v>
      </c>
      <c r="C157">
        <v>156</v>
      </c>
      <c r="D157">
        <f t="shared" si="2"/>
        <v>154.93944274501703</v>
      </c>
    </row>
    <row r="158" spans="1:4" x14ac:dyDescent="0.25">
      <c r="A158" s="1" t="s">
        <v>13</v>
      </c>
      <c r="B158" s="1">
        <v>131.16</v>
      </c>
      <c r="C158">
        <v>157</v>
      </c>
      <c r="D158">
        <f t="shared" si="2"/>
        <v>155.65876238318785</v>
      </c>
    </row>
    <row r="159" spans="1:4" x14ac:dyDescent="0.25">
      <c r="A159" s="1">
        <v>2</v>
      </c>
      <c r="B159" s="1">
        <v>132.47</v>
      </c>
      <c r="C159">
        <v>158</v>
      </c>
      <c r="D159">
        <f t="shared" si="2"/>
        <v>156.37808202135867</v>
      </c>
    </row>
    <row r="160" spans="1:4" x14ac:dyDescent="0.25">
      <c r="A160" s="1">
        <v>3</v>
      </c>
      <c r="B160" s="1">
        <v>140.68</v>
      </c>
      <c r="C160">
        <v>159</v>
      </c>
      <c r="D160">
        <f t="shared" si="2"/>
        <v>157.09740165952948</v>
      </c>
    </row>
    <row r="161" spans="1:4" x14ac:dyDescent="0.25">
      <c r="A161" s="1">
        <v>4</v>
      </c>
      <c r="B161" s="1">
        <v>139.28</v>
      </c>
      <c r="C161">
        <v>160</v>
      </c>
      <c r="D161">
        <f t="shared" si="2"/>
        <v>157.81672129770027</v>
      </c>
    </row>
    <row r="162" spans="1:4" x14ac:dyDescent="0.25">
      <c r="A162" s="1">
        <v>5</v>
      </c>
      <c r="B162" s="1">
        <v>144.43</v>
      </c>
      <c r="C162">
        <v>161</v>
      </c>
      <c r="D162">
        <f t="shared" si="2"/>
        <v>158.53604093587109</v>
      </c>
    </row>
    <row r="163" spans="1:4" x14ac:dyDescent="0.25">
      <c r="A163" s="1">
        <v>6</v>
      </c>
      <c r="B163" s="1">
        <v>155.99</v>
      </c>
      <c r="C163">
        <v>162</v>
      </c>
      <c r="D163">
        <f t="shared" si="2"/>
        <v>159.2553605740419</v>
      </c>
    </row>
    <row r="164" spans="1:4" x14ac:dyDescent="0.25">
      <c r="A164" s="1">
        <v>7</v>
      </c>
      <c r="B164" s="1">
        <v>152.55000000000001</v>
      </c>
      <c r="C164">
        <v>163</v>
      </c>
      <c r="D164">
        <f t="shared" si="2"/>
        <v>159.97468021221272</v>
      </c>
    </row>
    <row r="165" spans="1:4" x14ac:dyDescent="0.25">
      <c r="A165" s="1">
        <v>8</v>
      </c>
      <c r="B165" s="1">
        <v>152.1</v>
      </c>
      <c r="C165">
        <v>164</v>
      </c>
      <c r="D165">
        <f t="shared" si="2"/>
        <v>160.69399985038353</v>
      </c>
    </row>
    <row r="166" spans="1:4" x14ac:dyDescent="0.25">
      <c r="A166" s="1">
        <v>9</v>
      </c>
      <c r="B166" s="1">
        <v>155.75</v>
      </c>
      <c r="C166">
        <v>165</v>
      </c>
      <c r="D166">
        <f t="shared" si="2"/>
        <v>161.41331948855435</v>
      </c>
    </row>
    <row r="167" spans="1:4" x14ac:dyDescent="0.25">
      <c r="A167" s="1">
        <v>10</v>
      </c>
      <c r="B167" s="1">
        <v>154.5</v>
      </c>
      <c r="C167">
        <v>166</v>
      </c>
      <c r="D167">
        <f t="shared" si="2"/>
        <v>162.13263912672517</v>
      </c>
    </row>
    <row r="168" spans="1:4" x14ac:dyDescent="0.25">
      <c r="A168" s="1">
        <v>11</v>
      </c>
      <c r="B168" s="1">
        <v>157.28</v>
      </c>
      <c r="C168">
        <v>167</v>
      </c>
      <c r="D168">
        <f t="shared" si="2"/>
        <v>162.85195876489598</v>
      </c>
    </row>
    <row r="169" spans="1:4" x14ac:dyDescent="0.25">
      <c r="A169" s="1">
        <v>12</v>
      </c>
      <c r="B169" s="1">
        <v>196.92</v>
      </c>
      <c r="C169">
        <v>168</v>
      </c>
      <c r="D169">
        <f t="shared" si="2"/>
        <v>163.5712784030668</v>
      </c>
    </row>
    <row r="170" spans="1:4" x14ac:dyDescent="0.25">
      <c r="A170" s="1" t="s">
        <v>14</v>
      </c>
      <c r="B170" s="1">
        <v>156.75</v>
      </c>
      <c r="C170">
        <v>169</v>
      </c>
      <c r="D170">
        <f t="shared" si="2"/>
        <v>164.29059804123762</v>
      </c>
    </row>
    <row r="171" spans="1:4" x14ac:dyDescent="0.25">
      <c r="A171" s="1">
        <v>2</v>
      </c>
      <c r="B171" s="1">
        <v>159.41</v>
      </c>
      <c r="C171">
        <v>170</v>
      </c>
      <c r="D171">
        <f t="shared" si="2"/>
        <v>165.00991767940843</v>
      </c>
    </row>
    <row r="172" spans="1:4" x14ac:dyDescent="0.25">
      <c r="A172" s="1">
        <v>3</v>
      </c>
      <c r="B172" s="1">
        <v>168.02</v>
      </c>
      <c r="C172">
        <v>171</v>
      </c>
      <c r="D172">
        <f t="shared" si="2"/>
        <v>165.72923731757925</v>
      </c>
    </row>
    <row r="173" spans="1:4" x14ac:dyDescent="0.25">
      <c r="A173" s="1">
        <v>4</v>
      </c>
      <c r="B173" s="1">
        <v>167.51</v>
      </c>
      <c r="C173">
        <v>172</v>
      </c>
      <c r="D173">
        <f t="shared" si="2"/>
        <v>166.44855695575006</v>
      </c>
    </row>
    <row r="174" spans="1:4" x14ac:dyDescent="0.25">
      <c r="A174" s="1">
        <v>5</v>
      </c>
      <c r="B174" s="1">
        <v>170.53</v>
      </c>
      <c r="C174">
        <v>173</v>
      </c>
      <c r="D174">
        <f t="shared" si="2"/>
        <v>167.16787659392088</v>
      </c>
    </row>
    <row r="175" spans="1:4" x14ac:dyDescent="0.25">
      <c r="A175" s="1">
        <v>6</v>
      </c>
      <c r="B175" s="1">
        <v>181.27</v>
      </c>
      <c r="C175">
        <v>174</v>
      </c>
      <c r="D175">
        <f t="shared" si="2"/>
        <v>167.8871962320917</v>
      </c>
    </row>
    <row r="176" spans="1:4" x14ac:dyDescent="0.25">
      <c r="A176" s="1">
        <v>7</v>
      </c>
      <c r="B176" s="1">
        <v>177.65</v>
      </c>
      <c r="C176">
        <v>175</v>
      </c>
      <c r="D176">
        <f t="shared" si="2"/>
        <v>168.60651587026251</v>
      </c>
    </row>
    <row r="177" spans="1:4" x14ac:dyDescent="0.25">
      <c r="A177" s="1">
        <v>8</v>
      </c>
      <c r="B177" s="1">
        <v>173.92</v>
      </c>
      <c r="C177">
        <v>176</v>
      </c>
      <c r="D177">
        <f t="shared" si="2"/>
        <v>169.32583550843333</v>
      </c>
    </row>
    <row r="178" spans="1:4" x14ac:dyDescent="0.25">
      <c r="A178" s="1">
        <v>9</v>
      </c>
      <c r="B178" s="1">
        <v>177.92</v>
      </c>
      <c r="C178">
        <v>177</v>
      </c>
      <c r="D178">
        <f t="shared" si="2"/>
        <v>170.04515514660415</v>
      </c>
    </row>
    <row r="179" spans="1:4" x14ac:dyDescent="0.25">
      <c r="A179" s="1">
        <v>10</v>
      </c>
      <c r="B179" s="1">
        <v>179.16</v>
      </c>
      <c r="C179">
        <v>178</v>
      </c>
      <c r="D179">
        <f t="shared" si="2"/>
        <v>170.76447478477496</v>
      </c>
    </row>
    <row r="180" spans="1:4" x14ac:dyDescent="0.25">
      <c r="A180" s="1">
        <v>11</v>
      </c>
      <c r="B180" s="1">
        <v>185.43</v>
      </c>
      <c r="C180">
        <v>179</v>
      </c>
      <c r="D180">
        <f t="shared" si="2"/>
        <v>171.48379442294578</v>
      </c>
    </row>
    <row r="181" spans="1:4" x14ac:dyDescent="0.25">
      <c r="A181" s="1">
        <v>12</v>
      </c>
      <c r="B181" s="1">
        <v>232.72</v>
      </c>
      <c r="C181">
        <v>180</v>
      </c>
      <c r="D181">
        <f t="shared" si="2"/>
        <v>172.20311406111659</v>
      </c>
    </row>
    <row r="182" spans="1:4" x14ac:dyDescent="0.25">
      <c r="A182" s="1" t="s">
        <v>15</v>
      </c>
      <c r="B182" s="1">
        <v>179.19</v>
      </c>
      <c r="C182">
        <v>181</v>
      </c>
      <c r="D182">
        <f t="shared" si="2"/>
        <v>172.92243369928735</v>
      </c>
    </row>
    <row r="183" spans="1:4" x14ac:dyDescent="0.25">
      <c r="A183" s="1">
        <v>2</v>
      </c>
      <c r="B183" s="1">
        <v>184.39</v>
      </c>
      <c r="C183">
        <v>182</v>
      </c>
      <c r="D183">
        <f t="shared" si="2"/>
        <v>173.64175333745817</v>
      </c>
    </row>
    <row r="184" spans="1:4" x14ac:dyDescent="0.25">
      <c r="A184" s="1">
        <v>3</v>
      </c>
      <c r="B184" s="1">
        <v>192.13</v>
      </c>
      <c r="C184">
        <v>183</v>
      </c>
      <c r="D184">
        <f t="shared" si="2"/>
        <v>174.36107297562899</v>
      </c>
    </row>
    <row r="185" spans="1:4" x14ac:dyDescent="0.25">
      <c r="A185" s="1">
        <v>4</v>
      </c>
      <c r="B185" s="1">
        <v>194.06</v>
      </c>
      <c r="C185">
        <v>184</v>
      </c>
      <c r="D185">
        <f t="shared" si="2"/>
        <v>175.0803926137998</v>
      </c>
    </row>
    <row r="186" spans="1:4" x14ac:dyDescent="0.25">
      <c r="A186" s="1">
        <v>5</v>
      </c>
      <c r="B186" s="1">
        <v>192.89</v>
      </c>
      <c r="C186">
        <v>185</v>
      </c>
      <c r="D186">
        <f t="shared" si="2"/>
        <v>175.79971225197062</v>
      </c>
    </row>
    <row r="187" spans="1:4" x14ac:dyDescent="0.25">
      <c r="A187" s="1">
        <v>6</v>
      </c>
      <c r="B187" s="1">
        <v>203.31</v>
      </c>
      <c r="C187">
        <v>186</v>
      </c>
      <c r="D187">
        <f t="shared" si="2"/>
        <v>176.51903189014143</v>
      </c>
    </row>
    <row r="188" spans="1:4" x14ac:dyDescent="0.25">
      <c r="A188" s="1">
        <v>7</v>
      </c>
      <c r="B188" s="1">
        <v>203.31</v>
      </c>
      <c r="C188">
        <v>187</v>
      </c>
      <c r="D188">
        <f t="shared" si="2"/>
        <v>177.23835152831225</v>
      </c>
    </row>
    <row r="189" spans="1:4" x14ac:dyDescent="0.25">
      <c r="A189" s="1">
        <v>8</v>
      </c>
      <c r="B189" s="1">
        <v>197.61</v>
      </c>
      <c r="C189">
        <v>188</v>
      </c>
      <c r="D189">
        <f t="shared" si="2"/>
        <v>177.95767116648307</v>
      </c>
    </row>
    <row r="190" spans="1:4" x14ac:dyDescent="0.25">
      <c r="A190" s="1">
        <v>9</v>
      </c>
      <c r="B190" s="1">
        <v>201.76</v>
      </c>
      <c r="C190">
        <v>189</v>
      </c>
      <c r="D190">
        <f t="shared" si="2"/>
        <v>178.67699080465388</v>
      </c>
    </row>
    <row r="191" spans="1:4" x14ac:dyDescent="0.25">
      <c r="A191" s="1">
        <v>10</v>
      </c>
      <c r="B191" s="1">
        <v>198.94</v>
      </c>
      <c r="C191">
        <v>190</v>
      </c>
      <c r="D191">
        <f t="shared" si="2"/>
        <v>179.3963104428247</v>
      </c>
    </row>
    <row r="192" spans="1:4" x14ac:dyDescent="0.25">
      <c r="A192" s="1">
        <v>11</v>
      </c>
      <c r="B192" s="1">
        <v>196.75</v>
      </c>
      <c r="C192">
        <v>191</v>
      </c>
      <c r="D192">
        <f t="shared" si="2"/>
        <v>180.11563008099552</v>
      </c>
    </row>
    <row r="193" spans="1:4" x14ac:dyDescent="0.25">
      <c r="A193" s="1">
        <v>12</v>
      </c>
      <c r="B193" s="1">
        <v>240.63</v>
      </c>
      <c r="C193">
        <v>192</v>
      </c>
      <c r="D193">
        <f t="shared" si="2"/>
        <v>180.83494971916633</v>
      </c>
    </row>
    <row r="194" spans="1:4" x14ac:dyDescent="0.25">
      <c r="A194" s="1" t="s">
        <v>16</v>
      </c>
      <c r="B194" s="1">
        <v>185.76</v>
      </c>
      <c r="C194">
        <v>193</v>
      </c>
      <c r="D194">
        <f t="shared" si="2"/>
        <v>181.55426935733715</v>
      </c>
    </row>
    <row r="195" spans="1:4" x14ac:dyDescent="0.25">
      <c r="A195" s="1">
        <v>2</v>
      </c>
      <c r="B195" s="1">
        <v>182.98</v>
      </c>
      <c r="C195">
        <v>194</v>
      </c>
      <c r="D195">
        <f t="shared" ref="D195:D258" si="3">$G$2+$F$2*C195</f>
        <v>182.27358899550796</v>
      </c>
    </row>
    <row r="196" spans="1:4" x14ac:dyDescent="0.25">
      <c r="A196" s="1">
        <v>3</v>
      </c>
      <c r="B196" s="1">
        <v>191.03</v>
      </c>
      <c r="C196">
        <v>195</v>
      </c>
      <c r="D196">
        <f t="shared" si="3"/>
        <v>182.99290863367878</v>
      </c>
    </row>
    <row r="197" spans="1:4" x14ac:dyDescent="0.25">
      <c r="A197" s="1">
        <v>4</v>
      </c>
      <c r="B197" s="1">
        <v>188.35</v>
      </c>
      <c r="C197">
        <v>196</v>
      </c>
      <c r="D197">
        <f t="shared" si="3"/>
        <v>183.7122282718496</v>
      </c>
    </row>
    <row r="198" spans="1:4" x14ac:dyDescent="0.25">
      <c r="A198" s="1">
        <v>5</v>
      </c>
      <c r="B198" s="1">
        <v>187.22</v>
      </c>
      <c r="C198">
        <v>197</v>
      </c>
      <c r="D198">
        <f t="shared" si="3"/>
        <v>184.43154791002041</v>
      </c>
    </row>
    <row r="199" spans="1:4" x14ac:dyDescent="0.25">
      <c r="A199" s="1">
        <v>6</v>
      </c>
      <c r="B199" s="1">
        <v>199.02</v>
      </c>
      <c r="C199">
        <v>198</v>
      </c>
      <c r="D199">
        <f t="shared" si="3"/>
        <v>185.15086754819123</v>
      </c>
    </row>
    <row r="200" spans="1:4" x14ac:dyDescent="0.25">
      <c r="A200" s="1">
        <v>7</v>
      </c>
      <c r="B200" s="1">
        <v>194.24</v>
      </c>
      <c r="C200">
        <v>199</v>
      </c>
      <c r="D200">
        <f t="shared" si="3"/>
        <v>185.87018718636205</v>
      </c>
    </row>
    <row r="201" spans="1:4" x14ac:dyDescent="0.25">
      <c r="A201" s="1">
        <v>8</v>
      </c>
      <c r="B201" s="1">
        <v>189.19</v>
      </c>
      <c r="C201">
        <v>200</v>
      </c>
      <c r="D201">
        <f t="shared" si="3"/>
        <v>186.58950682453286</v>
      </c>
    </row>
    <row r="202" spans="1:4" x14ac:dyDescent="0.25">
      <c r="A202" s="1">
        <v>9</v>
      </c>
      <c r="B202" s="1">
        <v>194.3</v>
      </c>
      <c r="C202">
        <v>201</v>
      </c>
      <c r="D202">
        <f t="shared" si="3"/>
        <v>187.30882646270368</v>
      </c>
    </row>
    <row r="203" spans="1:4" x14ac:dyDescent="0.25">
      <c r="A203" s="1">
        <v>10</v>
      </c>
      <c r="B203" s="1">
        <v>193.72</v>
      </c>
      <c r="C203">
        <v>202</v>
      </c>
      <c r="D203">
        <f t="shared" si="3"/>
        <v>188.02814610087449</v>
      </c>
    </row>
    <row r="204" spans="1:4" x14ac:dyDescent="0.25">
      <c r="A204" s="1">
        <v>11</v>
      </c>
      <c r="B204" s="1">
        <v>197.4</v>
      </c>
      <c r="C204">
        <v>203</v>
      </c>
      <c r="D204">
        <f t="shared" si="3"/>
        <v>188.74746573904531</v>
      </c>
    </row>
    <row r="205" spans="1:4" x14ac:dyDescent="0.25">
      <c r="A205" s="1">
        <v>12</v>
      </c>
      <c r="B205" s="1">
        <v>245.37</v>
      </c>
      <c r="C205">
        <v>204</v>
      </c>
      <c r="D205">
        <f t="shared" si="3"/>
        <v>189.46678537721607</v>
      </c>
    </row>
    <row r="206" spans="1:4" x14ac:dyDescent="0.25">
      <c r="A206" s="1" t="s">
        <v>17</v>
      </c>
      <c r="B206" s="1">
        <v>188.2</v>
      </c>
      <c r="C206">
        <v>205</v>
      </c>
      <c r="D206">
        <f t="shared" si="3"/>
        <v>190.18610501538689</v>
      </c>
    </row>
    <row r="207" spans="1:4" x14ac:dyDescent="0.25">
      <c r="A207" s="1">
        <v>2</v>
      </c>
      <c r="B207" s="1">
        <v>188.38</v>
      </c>
      <c r="C207">
        <v>206</v>
      </c>
      <c r="D207">
        <f t="shared" si="3"/>
        <v>190.9054246535577</v>
      </c>
    </row>
    <row r="208" spans="1:4" x14ac:dyDescent="0.25">
      <c r="A208" s="1">
        <v>3</v>
      </c>
      <c r="B208" s="1">
        <v>202.51</v>
      </c>
      <c r="C208">
        <v>207</v>
      </c>
      <c r="D208">
        <f t="shared" si="3"/>
        <v>191.62474429172852</v>
      </c>
    </row>
    <row r="209" spans="1:4" x14ac:dyDescent="0.25">
      <c r="A209" s="1">
        <v>4</v>
      </c>
      <c r="B209" s="1">
        <v>199.88</v>
      </c>
      <c r="C209">
        <v>208</v>
      </c>
      <c r="D209">
        <f t="shared" si="3"/>
        <v>192.34406392989933</v>
      </c>
    </row>
    <row r="210" spans="1:4" x14ac:dyDescent="0.25">
      <c r="A210" s="1">
        <v>5</v>
      </c>
      <c r="B210" s="1">
        <v>198.28</v>
      </c>
      <c r="C210">
        <v>209</v>
      </c>
      <c r="D210">
        <f t="shared" si="3"/>
        <v>193.06338356807015</v>
      </c>
    </row>
    <row r="211" spans="1:4" x14ac:dyDescent="0.25">
      <c r="A211" s="1">
        <v>6</v>
      </c>
      <c r="B211" s="1">
        <v>212.36</v>
      </c>
      <c r="C211">
        <v>210</v>
      </c>
      <c r="D211">
        <f t="shared" si="3"/>
        <v>193.78270320624097</v>
      </c>
    </row>
    <row r="212" spans="1:4" x14ac:dyDescent="0.25">
      <c r="A212" s="1">
        <v>7</v>
      </c>
      <c r="B212" s="1">
        <v>207.05</v>
      </c>
      <c r="C212">
        <v>211</v>
      </c>
      <c r="D212">
        <f t="shared" si="3"/>
        <v>194.50202284441178</v>
      </c>
    </row>
    <row r="213" spans="1:4" x14ac:dyDescent="0.25">
      <c r="A213" s="1">
        <v>8</v>
      </c>
      <c r="B213" s="1">
        <v>200.4</v>
      </c>
      <c r="C213">
        <v>212</v>
      </c>
      <c r="D213">
        <f t="shared" si="3"/>
        <v>195.2213424825826</v>
      </c>
    </row>
    <row r="214" spans="1:4" x14ac:dyDescent="0.25">
      <c r="A214" s="1">
        <v>9</v>
      </c>
      <c r="B214" s="1">
        <v>201.2</v>
      </c>
      <c r="C214">
        <v>213</v>
      </c>
      <c r="D214">
        <f t="shared" si="3"/>
        <v>195.94066212075342</v>
      </c>
    </row>
    <row r="215" spans="1:4" x14ac:dyDescent="0.25">
      <c r="A215" s="1">
        <v>10</v>
      </c>
      <c r="B215" s="1">
        <v>199.8</v>
      </c>
      <c r="C215">
        <v>214</v>
      </c>
      <c r="D215">
        <f t="shared" si="3"/>
        <v>196.65998175892423</v>
      </c>
    </row>
    <row r="216" spans="1:4" x14ac:dyDescent="0.25">
      <c r="A216" s="1">
        <v>11</v>
      </c>
      <c r="B216" s="1">
        <v>203.2</v>
      </c>
      <c r="C216">
        <v>215</v>
      </c>
      <c r="D216">
        <f t="shared" si="3"/>
        <v>197.37930139709505</v>
      </c>
    </row>
    <row r="217" spans="1:4" x14ac:dyDescent="0.25">
      <c r="A217" s="1">
        <v>12</v>
      </c>
      <c r="B217" s="1">
        <v>262.10000000000002</v>
      </c>
      <c r="C217">
        <v>216</v>
      </c>
      <c r="D217">
        <f t="shared" si="3"/>
        <v>198.09862103526586</v>
      </c>
    </row>
    <row r="218" spans="1:4" x14ac:dyDescent="0.25">
      <c r="A218" s="1" t="s">
        <v>18</v>
      </c>
      <c r="B218" s="1">
        <v>190.8</v>
      </c>
      <c r="C218">
        <v>217</v>
      </c>
      <c r="D218">
        <f t="shared" si="3"/>
        <v>198.81794067343668</v>
      </c>
    </row>
    <row r="219" spans="1:4" x14ac:dyDescent="0.25">
      <c r="A219" s="1">
        <v>2</v>
      </c>
      <c r="B219" s="1">
        <v>189.1</v>
      </c>
      <c r="C219">
        <v>218</v>
      </c>
      <c r="D219">
        <f t="shared" si="3"/>
        <v>199.5372603116075</v>
      </c>
    </row>
    <row r="220" spans="1:4" x14ac:dyDescent="0.25">
      <c r="A220" s="1">
        <v>3</v>
      </c>
      <c r="B220" s="1">
        <v>206</v>
      </c>
      <c r="C220">
        <v>219</v>
      </c>
      <c r="D220">
        <f t="shared" si="3"/>
        <v>200.25657994977831</v>
      </c>
    </row>
    <row r="221" spans="1:4" x14ac:dyDescent="0.25">
      <c r="A221" s="1">
        <v>4</v>
      </c>
      <c r="B221" s="1">
        <v>203.7</v>
      </c>
      <c r="C221">
        <v>220</v>
      </c>
      <c r="D221">
        <f t="shared" si="3"/>
        <v>200.97589958794913</v>
      </c>
    </row>
    <row r="222" spans="1:4" x14ac:dyDescent="0.25">
      <c r="A222" s="1">
        <v>5</v>
      </c>
      <c r="B222" s="1">
        <v>204.7</v>
      </c>
      <c r="C222">
        <v>221</v>
      </c>
      <c r="D222">
        <f t="shared" si="3"/>
        <v>201.69521922611995</v>
      </c>
    </row>
    <row r="223" spans="1:4" x14ac:dyDescent="0.25">
      <c r="A223" s="1">
        <v>6</v>
      </c>
      <c r="B223" s="1">
        <v>216.4</v>
      </c>
      <c r="C223">
        <v>222</v>
      </c>
      <c r="D223">
        <f t="shared" si="3"/>
        <v>202.41453886429076</v>
      </c>
    </row>
    <row r="224" spans="1:4" x14ac:dyDescent="0.25">
      <c r="A224" s="1">
        <v>7</v>
      </c>
      <c r="B224" s="1">
        <v>211.6</v>
      </c>
      <c r="C224">
        <v>223</v>
      </c>
      <c r="D224">
        <f t="shared" si="3"/>
        <v>203.13385850246158</v>
      </c>
    </row>
    <row r="225" spans="1:4" x14ac:dyDescent="0.25">
      <c r="A225" s="1">
        <v>8</v>
      </c>
      <c r="B225" s="1">
        <v>207.6</v>
      </c>
      <c r="C225">
        <v>224</v>
      </c>
      <c r="D225">
        <f t="shared" si="3"/>
        <v>203.85317814063239</v>
      </c>
    </row>
    <row r="226" spans="1:4" x14ac:dyDescent="0.25">
      <c r="A226" s="1">
        <v>9</v>
      </c>
      <c r="B226" s="1">
        <v>211.3</v>
      </c>
      <c r="C226">
        <v>225</v>
      </c>
      <c r="D226">
        <f t="shared" si="3"/>
        <v>204.57249777880321</v>
      </c>
    </row>
    <row r="227" spans="1:4" x14ac:dyDescent="0.25">
      <c r="A227" s="1">
        <v>10</v>
      </c>
      <c r="B227" s="1">
        <v>211.5</v>
      </c>
      <c r="C227">
        <v>226</v>
      </c>
      <c r="D227">
        <f t="shared" si="3"/>
        <v>205.29181741697403</v>
      </c>
    </row>
    <row r="228" spans="1:4" x14ac:dyDescent="0.25">
      <c r="A228" s="1">
        <v>11</v>
      </c>
      <c r="B228" s="1">
        <v>216.8</v>
      </c>
      <c r="C228">
        <v>227</v>
      </c>
      <c r="D228">
        <f t="shared" si="3"/>
        <v>206.01113705514479</v>
      </c>
    </row>
    <row r="229" spans="1:4" x14ac:dyDescent="0.25">
      <c r="A229" s="1">
        <v>12</v>
      </c>
      <c r="B229" s="1">
        <v>291.39999999999998</v>
      </c>
      <c r="C229">
        <v>228</v>
      </c>
      <c r="D229">
        <f t="shared" si="3"/>
        <v>206.7304566933156</v>
      </c>
    </row>
    <row r="230" spans="1:4" x14ac:dyDescent="0.25">
      <c r="A230" s="1" t="s">
        <v>19</v>
      </c>
      <c r="B230" s="1">
        <v>210.4</v>
      </c>
      <c r="C230">
        <v>229</v>
      </c>
      <c r="D230">
        <f t="shared" si="3"/>
        <v>207.44977633148642</v>
      </c>
    </row>
    <row r="231" spans="1:4" x14ac:dyDescent="0.25">
      <c r="A231" s="1">
        <v>2</v>
      </c>
      <c r="B231" s="1">
        <v>212.1</v>
      </c>
      <c r="C231">
        <v>230</v>
      </c>
      <c r="D231">
        <f t="shared" si="3"/>
        <v>208.16909596965723</v>
      </c>
    </row>
    <row r="232" spans="1:4" x14ac:dyDescent="0.25">
      <c r="A232" s="1">
        <v>3</v>
      </c>
      <c r="B232" s="1">
        <v>224.2</v>
      </c>
      <c r="C232">
        <v>231</v>
      </c>
      <c r="D232">
        <f t="shared" si="3"/>
        <v>208.88841560782805</v>
      </c>
    </row>
    <row r="233" spans="1:4" x14ac:dyDescent="0.25">
      <c r="A233" s="1">
        <v>4</v>
      </c>
      <c r="B233" s="1">
        <v>226.2</v>
      </c>
      <c r="C233">
        <v>232</v>
      </c>
      <c r="D233">
        <f t="shared" si="3"/>
        <v>209.60773524599887</v>
      </c>
    </row>
    <row r="234" spans="1:4" x14ac:dyDescent="0.25">
      <c r="A234" s="1">
        <v>5</v>
      </c>
      <c r="B234" s="1">
        <v>230.5</v>
      </c>
      <c r="C234">
        <v>233</v>
      </c>
      <c r="D234">
        <f t="shared" si="3"/>
        <v>210.32705488416968</v>
      </c>
    </row>
    <row r="235" spans="1:4" x14ac:dyDescent="0.25">
      <c r="A235" s="1">
        <v>6</v>
      </c>
      <c r="B235" s="1">
        <v>238.1</v>
      </c>
      <c r="C235">
        <v>234</v>
      </c>
      <c r="D235">
        <f t="shared" si="3"/>
        <v>211.0463745223405</v>
      </c>
    </row>
    <row r="236" spans="1:4" x14ac:dyDescent="0.25">
      <c r="A236" s="1">
        <v>7</v>
      </c>
      <c r="B236" s="1">
        <v>228.6</v>
      </c>
      <c r="C236">
        <v>235</v>
      </c>
      <c r="D236">
        <f t="shared" si="3"/>
        <v>211.76569416051132</v>
      </c>
    </row>
    <row r="237" spans="1:4" x14ac:dyDescent="0.25">
      <c r="A237" s="1">
        <v>8</v>
      </c>
      <c r="B237" s="1">
        <v>220.1</v>
      </c>
      <c r="C237">
        <v>236</v>
      </c>
      <c r="D237">
        <f t="shared" si="3"/>
        <v>212.48501379868213</v>
      </c>
    </row>
    <row r="238" spans="1:4" x14ac:dyDescent="0.25">
      <c r="A238" s="1">
        <v>9</v>
      </c>
      <c r="B238" s="1">
        <v>221.2</v>
      </c>
      <c r="C238">
        <v>237</v>
      </c>
      <c r="D238">
        <f t="shared" si="3"/>
        <v>213.20433343685295</v>
      </c>
    </row>
    <row r="239" spans="1:4" x14ac:dyDescent="0.25">
      <c r="A239" s="1">
        <v>10</v>
      </c>
      <c r="B239" s="1">
        <v>227</v>
      </c>
      <c r="C239">
        <v>238</v>
      </c>
      <c r="D239">
        <f t="shared" si="3"/>
        <v>213.92365307502376</v>
      </c>
    </row>
    <row r="240" spans="1:4" x14ac:dyDescent="0.25">
      <c r="A240" s="1">
        <v>11</v>
      </c>
      <c r="B240" s="1">
        <v>231.7</v>
      </c>
      <c r="C240">
        <v>239</v>
      </c>
      <c r="D240">
        <f t="shared" si="3"/>
        <v>214.64297271319458</v>
      </c>
    </row>
    <row r="241" spans="1:4" x14ac:dyDescent="0.25">
      <c r="A241" s="1">
        <v>12</v>
      </c>
      <c r="B241" s="1">
        <v>306.10000000000002</v>
      </c>
      <c r="C241">
        <v>240</v>
      </c>
      <c r="D241">
        <f t="shared" si="3"/>
        <v>215.3622923513654</v>
      </c>
    </row>
    <row r="242" spans="1:4" x14ac:dyDescent="0.25">
      <c r="A242" s="1" t="s">
        <v>20</v>
      </c>
      <c r="B242" s="1">
        <v>222.6</v>
      </c>
      <c r="C242">
        <v>241</v>
      </c>
      <c r="D242">
        <f t="shared" si="3"/>
        <v>216.08161198953621</v>
      </c>
    </row>
    <row r="243" spans="1:4" x14ac:dyDescent="0.25">
      <c r="A243" s="1">
        <v>2</v>
      </c>
      <c r="B243" s="1">
        <v>220.3</v>
      </c>
      <c r="C243">
        <v>242</v>
      </c>
      <c r="D243">
        <f t="shared" si="3"/>
        <v>216.80093162770703</v>
      </c>
    </row>
    <row r="244" spans="1:4" x14ac:dyDescent="0.25">
      <c r="A244" s="1">
        <v>3</v>
      </c>
      <c r="B244" s="1">
        <v>236.9</v>
      </c>
      <c r="C244">
        <v>243</v>
      </c>
      <c r="D244">
        <f t="shared" si="3"/>
        <v>217.52025126587785</v>
      </c>
    </row>
    <row r="245" spans="1:4" x14ac:dyDescent="0.25">
      <c r="A245" s="1">
        <v>4</v>
      </c>
      <c r="B245" s="1">
        <v>246.8</v>
      </c>
      <c r="C245">
        <v>244</v>
      </c>
      <c r="D245">
        <f t="shared" si="3"/>
        <v>218.23957090404866</v>
      </c>
    </row>
    <row r="246" spans="1:4" x14ac:dyDescent="0.25">
      <c r="A246" s="1">
        <v>5</v>
      </c>
      <c r="B246" s="1">
        <v>242.9</v>
      </c>
      <c r="C246">
        <v>245</v>
      </c>
      <c r="D246">
        <f t="shared" si="3"/>
        <v>218.95889054221948</v>
      </c>
    </row>
    <row r="247" spans="1:4" x14ac:dyDescent="0.25">
      <c r="A247" s="1">
        <v>6</v>
      </c>
      <c r="B247" s="1">
        <v>252.3</v>
      </c>
      <c r="C247">
        <v>246</v>
      </c>
      <c r="D247">
        <f t="shared" si="3"/>
        <v>219.67821018039029</v>
      </c>
    </row>
    <row r="248" spans="1:4" x14ac:dyDescent="0.25">
      <c r="A248" s="1">
        <v>7</v>
      </c>
      <c r="B248" s="1">
        <v>244.3</v>
      </c>
      <c r="C248">
        <v>247</v>
      </c>
      <c r="D248">
        <f t="shared" si="3"/>
        <v>220.39752981856111</v>
      </c>
    </row>
    <row r="249" spans="1:4" x14ac:dyDescent="0.25">
      <c r="A249" s="1">
        <v>8</v>
      </c>
      <c r="B249" s="1">
        <v>236.4</v>
      </c>
      <c r="C249">
        <v>248</v>
      </c>
      <c r="D249">
        <f t="shared" si="3"/>
        <v>221.11684945673193</v>
      </c>
    </row>
    <row r="250" spans="1:4" x14ac:dyDescent="0.25">
      <c r="A250" s="1">
        <v>9</v>
      </c>
      <c r="B250" s="1">
        <v>236.9</v>
      </c>
      <c r="C250">
        <v>249</v>
      </c>
      <c r="D250">
        <f t="shared" si="3"/>
        <v>221.83616909490274</v>
      </c>
    </row>
    <row r="251" spans="1:4" x14ac:dyDescent="0.25">
      <c r="A251" s="1">
        <v>10</v>
      </c>
      <c r="B251" s="1">
        <v>241.4</v>
      </c>
      <c r="C251">
        <v>250</v>
      </c>
      <c r="D251">
        <f t="shared" si="3"/>
        <v>222.55548873307356</v>
      </c>
    </row>
    <row r="252" spans="1:4" x14ac:dyDescent="0.25">
      <c r="A252" s="1">
        <v>11</v>
      </c>
      <c r="B252" s="1">
        <v>243.3</v>
      </c>
      <c r="C252">
        <v>251</v>
      </c>
      <c r="D252">
        <f t="shared" si="3"/>
        <v>223.27480837124432</v>
      </c>
    </row>
    <row r="253" spans="1:4" x14ac:dyDescent="0.25">
      <c r="A253" s="1">
        <v>12</v>
      </c>
      <c r="B253" s="1">
        <v>316.8</v>
      </c>
      <c r="C253">
        <v>252</v>
      </c>
      <c r="D253">
        <f t="shared" si="3"/>
        <v>223.99412800941514</v>
      </c>
    </row>
    <row r="254" spans="1:4" x14ac:dyDescent="0.25">
      <c r="A254" s="1" t="s">
        <v>21</v>
      </c>
      <c r="B254" s="1">
        <v>235.4</v>
      </c>
      <c r="C254">
        <v>253</v>
      </c>
      <c r="D254">
        <f t="shared" si="3"/>
        <v>224.71344764758595</v>
      </c>
    </row>
    <row r="255" spans="1:4" x14ac:dyDescent="0.25">
      <c r="A255" s="1">
        <v>2</v>
      </c>
      <c r="B255" s="1">
        <v>231.6</v>
      </c>
      <c r="C255">
        <v>254</v>
      </c>
      <c r="D255">
        <f t="shared" si="3"/>
        <v>225.43276728575677</v>
      </c>
    </row>
    <row r="256" spans="1:4" x14ac:dyDescent="0.25">
      <c r="A256" s="1">
        <v>3</v>
      </c>
      <c r="B256" s="1">
        <v>247.6</v>
      </c>
      <c r="C256">
        <v>255</v>
      </c>
      <c r="D256">
        <f t="shared" si="3"/>
        <v>226.15208692392758</v>
      </c>
    </row>
    <row r="257" spans="1:4" x14ac:dyDescent="0.25">
      <c r="A257" s="1">
        <v>4</v>
      </c>
      <c r="B257" s="1">
        <v>257</v>
      </c>
      <c r="C257">
        <v>256</v>
      </c>
      <c r="D257">
        <f t="shared" si="3"/>
        <v>226.8714065620984</v>
      </c>
    </row>
    <row r="258" spans="1:4" x14ac:dyDescent="0.25">
      <c r="A258" s="1">
        <v>5</v>
      </c>
      <c r="B258" s="1">
        <v>249.6</v>
      </c>
      <c r="C258">
        <v>257</v>
      </c>
      <c r="D258">
        <f t="shared" si="3"/>
        <v>227.59072620026922</v>
      </c>
    </row>
    <row r="259" spans="1:4" x14ac:dyDescent="0.25">
      <c r="A259" s="1">
        <v>6</v>
      </c>
      <c r="B259" s="1">
        <v>259.8</v>
      </c>
      <c r="C259">
        <v>258</v>
      </c>
      <c r="D259">
        <f t="shared" ref="D259:D289" si="4">$G$2+$F$2*C259</f>
        <v>228.31004583844003</v>
      </c>
    </row>
    <row r="260" spans="1:4" x14ac:dyDescent="0.25">
      <c r="A260" s="1">
        <v>7</v>
      </c>
      <c r="B260" s="1">
        <v>249.2</v>
      </c>
      <c r="C260">
        <v>259</v>
      </c>
      <c r="D260">
        <f t="shared" si="4"/>
        <v>229.02936547661085</v>
      </c>
    </row>
    <row r="261" spans="1:4" x14ac:dyDescent="0.25">
      <c r="A261" s="1">
        <v>8</v>
      </c>
      <c r="B261" s="1">
        <v>235.2</v>
      </c>
      <c r="C261">
        <v>260</v>
      </c>
      <c r="D261">
        <f t="shared" si="4"/>
        <v>229.74868511478167</v>
      </c>
    </row>
    <row r="262" spans="1:4" x14ac:dyDescent="0.25">
      <c r="A262" s="1">
        <v>9</v>
      </c>
      <c r="B262" s="1">
        <v>242.5</v>
      </c>
      <c r="C262">
        <v>261</v>
      </c>
      <c r="D262">
        <f t="shared" si="4"/>
        <v>230.46800475295248</v>
      </c>
    </row>
    <row r="263" spans="1:4" x14ac:dyDescent="0.25">
      <c r="A263" s="1">
        <v>10</v>
      </c>
      <c r="B263" s="1">
        <v>244.7</v>
      </c>
      <c r="C263">
        <v>262</v>
      </c>
      <c r="D263">
        <f t="shared" si="4"/>
        <v>231.1873243911233</v>
      </c>
    </row>
    <row r="264" spans="1:4" x14ac:dyDescent="0.25">
      <c r="A264" s="1">
        <v>11</v>
      </c>
      <c r="B264" s="1">
        <v>242.2</v>
      </c>
      <c r="C264">
        <v>263</v>
      </c>
      <c r="D264">
        <f t="shared" si="4"/>
        <v>231.90664402929411</v>
      </c>
    </row>
    <row r="265" spans="1:4" x14ac:dyDescent="0.25">
      <c r="A265" s="1">
        <v>12</v>
      </c>
      <c r="B265" s="1">
        <v>306.39999999999998</v>
      </c>
      <c r="C265">
        <v>264</v>
      </c>
      <c r="D265">
        <f t="shared" si="4"/>
        <v>232.62596366746493</v>
      </c>
    </row>
    <row r="266" spans="1:4" x14ac:dyDescent="0.25">
      <c r="A266" s="1" t="s">
        <v>22</v>
      </c>
      <c r="B266" s="1">
        <v>218.5</v>
      </c>
      <c r="C266">
        <v>265</v>
      </c>
      <c r="D266">
        <f t="shared" si="4"/>
        <v>233.34528330563575</v>
      </c>
    </row>
    <row r="267" spans="1:4" x14ac:dyDescent="0.25">
      <c r="A267" s="1">
        <v>2</v>
      </c>
      <c r="B267" s="1">
        <v>216.9</v>
      </c>
      <c r="C267">
        <v>266</v>
      </c>
      <c r="D267">
        <f t="shared" si="4"/>
        <v>234.06460294380656</v>
      </c>
    </row>
    <row r="268" spans="1:4" x14ac:dyDescent="0.25">
      <c r="A268" s="1">
        <v>3</v>
      </c>
      <c r="B268" s="1">
        <v>224.3</v>
      </c>
      <c r="C268">
        <v>267</v>
      </c>
      <c r="D268">
        <f t="shared" si="4"/>
        <v>234.78392258197738</v>
      </c>
    </row>
    <row r="269" spans="1:4" x14ac:dyDescent="0.25">
      <c r="A269" s="1">
        <v>4</v>
      </c>
      <c r="B269" s="1">
        <v>235.3</v>
      </c>
      <c r="C269">
        <v>268</v>
      </c>
      <c r="D269">
        <f t="shared" si="4"/>
        <v>235.50324222014819</v>
      </c>
    </row>
    <row r="270" spans="1:4" x14ac:dyDescent="0.25">
      <c r="A270" s="1">
        <v>5</v>
      </c>
      <c r="B270" s="1">
        <v>234.8</v>
      </c>
      <c r="C270">
        <v>269</v>
      </c>
      <c r="D270">
        <f t="shared" si="4"/>
        <v>236.22256185831901</v>
      </c>
    </row>
    <row r="271" spans="1:4" x14ac:dyDescent="0.25">
      <c r="A271" s="1">
        <v>6</v>
      </c>
      <c r="B271" s="1">
        <v>241.4</v>
      </c>
      <c r="C271">
        <v>270</v>
      </c>
      <c r="D271">
        <f t="shared" si="4"/>
        <v>236.94188149648983</v>
      </c>
    </row>
    <row r="272" spans="1:4" x14ac:dyDescent="0.25">
      <c r="A272" s="1">
        <v>7</v>
      </c>
      <c r="B272" s="1">
        <v>229.4</v>
      </c>
      <c r="C272">
        <v>271</v>
      </c>
      <c r="D272">
        <f t="shared" si="4"/>
        <v>237.66120113466064</v>
      </c>
    </row>
    <row r="273" spans="1:7" x14ac:dyDescent="0.25">
      <c r="A273" s="1">
        <v>8</v>
      </c>
      <c r="B273" s="1">
        <v>217.2</v>
      </c>
      <c r="C273">
        <v>272</v>
      </c>
      <c r="D273">
        <f t="shared" si="4"/>
        <v>238.38052077283146</v>
      </c>
    </row>
    <row r="274" spans="1:7" x14ac:dyDescent="0.25">
      <c r="A274" s="1">
        <v>9</v>
      </c>
      <c r="B274" s="1">
        <v>220.9</v>
      </c>
      <c r="C274">
        <v>273</v>
      </c>
      <c r="D274">
        <f t="shared" si="4"/>
        <v>239.09984041100228</v>
      </c>
    </row>
    <row r="275" spans="1:7" x14ac:dyDescent="0.25">
      <c r="A275" s="1">
        <v>10</v>
      </c>
      <c r="B275" s="1">
        <v>222.2</v>
      </c>
      <c r="C275">
        <v>274</v>
      </c>
      <c r="D275">
        <f t="shared" si="4"/>
        <v>239.81916004917304</v>
      </c>
    </row>
    <row r="276" spans="1:7" x14ac:dyDescent="0.25">
      <c r="A276" s="1">
        <v>11</v>
      </c>
      <c r="B276" s="1">
        <v>220.7</v>
      </c>
      <c r="C276">
        <v>275</v>
      </c>
      <c r="D276">
        <f t="shared" si="4"/>
        <v>240.53847968734385</v>
      </c>
    </row>
    <row r="277" spans="1:7" x14ac:dyDescent="0.25">
      <c r="A277" s="1">
        <v>12</v>
      </c>
      <c r="B277" s="1">
        <v>285.10000000000002</v>
      </c>
      <c r="C277">
        <v>276</v>
      </c>
      <c r="D277">
        <f t="shared" si="4"/>
        <v>241.25779932551467</v>
      </c>
    </row>
    <row r="278" spans="1:7" x14ac:dyDescent="0.25">
      <c r="A278" s="1" t="s">
        <v>23</v>
      </c>
      <c r="B278" s="1">
        <v>211.8</v>
      </c>
      <c r="C278">
        <v>277</v>
      </c>
      <c r="D278">
        <f t="shared" si="4"/>
        <v>241.97711896368548</v>
      </c>
    </row>
    <row r="279" spans="1:7" x14ac:dyDescent="0.25">
      <c r="A279" s="1">
        <v>2</v>
      </c>
      <c r="B279" s="1">
        <v>218.6</v>
      </c>
      <c r="C279">
        <v>278</v>
      </c>
      <c r="D279">
        <f t="shared" si="4"/>
        <v>242.6964386018563</v>
      </c>
    </row>
    <row r="280" spans="1:7" x14ac:dyDescent="0.25">
      <c r="A280" s="1">
        <v>3</v>
      </c>
      <c r="B280" s="1">
        <v>228</v>
      </c>
      <c r="C280">
        <v>279</v>
      </c>
      <c r="D280">
        <f t="shared" si="4"/>
        <v>243.41575824002712</v>
      </c>
    </row>
    <row r="281" spans="1:7" x14ac:dyDescent="0.25">
      <c r="A281" s="1">
        <v>4</v>
      </c>
      <c r="B281" s="1">
        <v>233.2</v>
      </c>
      <c r="C281">
        <v>280</v>
      </c>
      <c r="D281">
        <f t="shared" si="4"/>
        <v>244.13507787819793</v>
      </c>
    </row>
    <row r="282" spans="1:7" x14ac:dyDescent="0.25">
      <c r="A282" s="1">
        <v>5</v>
      </c>
      <c r="B282" s="1">
        <v>237.2</v>
      </c>
      <c r="C282">
        <v>281</v>
      </c>
      <c r="D282">
        <f t="shared" si="4"/>
        <v>244.85439751636875</v>
      </c>
    </row>
    <row r="283" spans="1:7" x14ac:dyDescent="0.25">
      <c r="A283" s="1">
        <v>6</v>
      </c>
      <c r="B283" s="1">
        <v>243.6</v>
      </c>
      <c r="C283">
        <v>282</v>
      </c>
      <c r="D283">
        <f t="shared" si="4"/>
        <v>245.57371715453957</v>
      </c>
    </row>
    <row r="284" spans="1:7" x14ac:dyDescent="0.25">
      <c r="A284" s="1">
        <v>7</v>
      </c>
      <c r="B284" s="1">
        <v>226.1</v>
      </c>
      <c r="C284">
        <v>283</v>
      </c>
      <c r="D284">
        <f t="shared" si="4"/>
        <v>246.29303679271038</v>
      </c>
    </row>
    <row r="285" spans="1:7" x14ac:dyDescent="0.25">
      <c r="A285" s="1">
        <v>8</v>
      </c>
      <c r="B285" s="1">
        <v>222.7</v>
      </c>
      <c r="C285">
        <v>284</v>
      </c>
      <c r="D285">
        <f t="shared" si="4"/>
        <v>247.0123564308812</v>
      </c>
    </row>
    <row r="286" spans="1:7" x14ac:dyDescent="0.25">
      <c r="A286" s="1">
        <v>9</v>
      </c>
      <c r="B286" s="1">
        <v>224.9</v>
      </c>
      <c r="C286">
        <v>285</v>
      </c>
      <c r="D286">
        <f t="shared" si="4"/>
        <v>247.73167606905201</v>
      </c>
    </row>
    <row r="287" spans="1:7" x14ac:dyDescent="0.25">
      <c r="A287" s="1">
        <v>10</v>
      </c>
      <c r="B287" s="1">
        <v>223.6</v>
      </c>
      <c r="C287">
        <v>286</v>
      </c>
      <c r="D287">
        <f t="shared" si="4"/>
        <v>248.45099570722283</v>
      </c>
      <c r="F287" t="s">
        <v>38</v>
      </c>
      <c r="G287">
        <v>0.98945971063464122</v>
      </c>
    </row>
    <row r="288" spans="1:7" x14ac:dyDescent="0.25">
      <c r="A288" s="1">
        <v>11</v>
      </c>
      <c r="B288" s="1">
        <v>225.6</v>
      </c>
      <c r="C288">
        <v>287</v>
      </c>
      <c r="D288">
        <f t="shared" si="4"/>
        <v>249.17031534539365</v>
      </c>
      <c r="E288">
        <f>SUMSQ(E289:E313)</f>
        <v>15229.367390707925</v>
      </c>
      <c r="F288" t="s">
        <v>35</v>
      </c>
      <c r="G288" t="s">
        <v>34</v>
      </c>
    </row>
    <row r="289" spans="1:7" x14ac:dyDescent="0.25">
      <c r="A289" s="1">
        <v>12</v>
      </c>
      <c r="B289" s="1">
        <v>295.3</v>
      </c>
      <c r="C289">
        <v>288</v>
      </c>
      <c r="D289">
        <f t="shared" si="4"/>
        <v>249.88963498356446</v>
      </c>
      <c r="E289">
        <f>B289-D289</f>
        <v>45.410365016435549</v>
      </c>
      <c r="F289">
        <f>F2+G2+(1-$G$287)^2*E289</f>
        <v>43.449943815646094</v>
      </c>
      <c r="G289">
        <f>F2+(1-$G$287)^2*E289</f>
        <v>0.72436462527600876</v>
      </c>
    </row>
    <row r="290" spans="1:7" x14ac:dyDescent="0.25">
      <c r="A290" s="1" t="s">
        <v>24</v>
      </c>
      <c r="B290" s="1">
        <v>219.7</v>
      </c>
      <c r="C290">
        <v>289</v>
      </c>
      <c r="D290">
        <f>F289+G289*C290</f>
        <v>252.79132052041263</v>
      </c>
      <c r="E290">
        <f>B290-D290</f>
        <v>-33.091320520412637</v>
      </c>
      <c r="F290">
        <f>F289+G289+(1-$G$287)^2*E290</f>
        <v>44.17063207132545</v>
      </c>
      <c r="G290">
        <f>G289+(1-$G$287)^2*E290</f>
        <v>0.72068825567935535</v>
      </c>
    </row>
    <row r="291" spans="1:7" x14ac:dyDescent="0.25">
      <c r="A291" s="1">
        <v>2</v>
      </c>
      <c r="B291" s="1">
        <v>225.6</v>
      </c>
      <c r="C291">
        <v>290</v>
      </c>
      <c r="D291">
        <f t="shared" ref="D291:D313" si="5">F290+G290*C291</f>
        <v>253.17022621833851</v>
      </c>
      <c r="E291">
        <f t="shared" ref="E291:E313" si="6">B291-D291</f>
        <v>-27.570226218338519</v>
      </c>
      <c r="F291">
        <f t="shared" ref="F291:F313" si="7">F290+G290+(1-$G$287)^2*E291</f>
        <v>44.888257338286074</v>
      </c>
      <c r="G291">
        <f t="shared" ref="G291:G313" si="8">G290+(1-$G$287)^2*E291</f>
        <v>0.71762526696062379</v>
      </c>
    </row>
    <row r="292" spans="1:7" x14ac:dyDescent="0.25">
      <c r="A292" s="1">
        <v>3</v>
      </c>
      <c r="B292" s="1">
        <v>240.5</v>
      </c>
      <c r="C292">
        <v>291</v>
      </c>
      <c r="D292">
        <f t="shared" si="5"/>
        <v>253.71721002382759</v>
      </c>
      <c r="E292">
        <f t="shared" si="6"/>
        <v>-13.21721002382759</v>
      </c>
      <c r="F292">
        <f t="shared" si="7"/>
        <v>45.604414203613885</v>
      </c>
      <c r="G292">
        <f t="shared" si="8"/>
        <v>0.71615686532780864</v>
      </c>
    </row>
    <row r="293" spans="1:7" x14ac:dyDescent="0.25">
      <c r="A293" s="1">
        <v>4</v>
      </c>
      <c r="B293" s="1">
        <v>248.4</v>
      </c>
      <c r="C293">
        <v>292</v>
      </c>
      <c r="D293">
        <f t="shared" si="5"/>
        <v>254.72221887933401</v>
      </c>
      <c r="E293">
        <f t="shared" si="6"/>
        <v>-6.3222188793340024</v>
      </c>
      <c r="F293">
        <f t="shared" si="7"/>
        <v>46.319868684965904</v>
      </c>
      <c r="G293">
        <f t="shared" si="8"/>
        <v>0.7154544813520155</v>
      </c>
    </row>
    <row r="294" spans="1:7" x14ac:dyDescent="0.25">
      <c r="A294" s="1">
        <v>5</v>
      </c>
      <c r="B294" s="1">
        <v>250.4</v>
      </c>
      <c r="C294">
        <v>293</v>
      </c>
      <c r="D294">
        <f t="shared" si="5"/>
        <v>255.94803172110645</v>
      </c>
      <c r="E294">
        <f t="shared" si="6"/>
        <v>-5.5480317211064403</v>
      </c>
      <c r="F294">
        <f t="shared" si="7"/>
        <v>47.034706792754704</v>
      </c>
      <c r="G294">
        <f t="shared" si="8"/>
        <v>0.71483810778879786</v>
      </c>
    </row>
    <row r="295" spans="1:7" x14ac:dyDescent="0.25">
      <c r="A295" s="1">
        <v>6</v>
      </c>
      <c r="B295" s="1">
        <v>260.2</v>
      </c>
      <c r="C295">
        <v>294</v>
      </c>
      <c r="D295">
        <f t="shared" si="5"/>
        <v>257.19711048266129</v>
      </c>
      <c r="E295">
        <f t="shared" si="6"/>
        <v>3.0028895173387014</v>
      </c>
      <c r="F295">
        <f t="shared" si="7"/>
        <v>47.749878514661951</v>
      </c>
      <c r="G295">
        <f t="shared" si="8"/>
        <v>0.71517172190724454</v>
      </c>
    </row>
    <row r="296" spans="1:7" x14ac:dyDescent="0.25">
      <c r="A296" s="1">
        <v>7</v>
      </c>
      <c r="B296" s="1">
        <v>239.6</v>
      </c>
      <c r="C296">
        <v>295</v>
      </c>
      <c r="D296">
        <f t="shared" si="5"/>
        <v>258.7255364772991</v>
      </c>
      <c r="E296">
        <f t="shared" si="6"/>
        <v>-19.125536477299107</v>
      </c>
      <c r="F296">
        <f t="shared" si="7"/>
        <v>48.462925433457109</v>
      </c>
      <c r="G296">
        <f t="shared" si="8"/>
        <v>0.71304691879515791</v>
      </c>
    </row>
    <row r="297" spans="1:7" x14ac:dyDescent="0.25">
      <c r="A297" s="1">
        <v>8</v>
      </c>
      <c r="B297" s="1">
        <v>235.1</v>
      </c>
      <c r="C297">
        <v>296</v>
      </c>
      <c r="D297">
        <f t="shared" si="5"/>
        <v>259.52481339682384</v>
      </c>
      <c r="E297">
        <f t="shared" si="6"/>
        <v>-24.424813396823851</v>
      </c>
      <c r="F297">
        <f t="shared" si="7"/>
        <v>49.17325881166326</v>
      </c>
      <c r="G297">
        <f t="shared" si="8"/>
        <v>0.71033337820614983</v>
      </c>
    </row>
    <row r="298" spans="1:7" x14ac:dyDescent="0.25">
      <c r="A298" s="1">
        <v>9</v>
      </c>
      <c r="B298" s="1">
        <v>241.7</v>
      </c>
      <c r="C298">
        <v>297</v>
      </c>
      <c r="D298">
        <f t="shared" si="5"/>
        <v>260.14227213888978</v>
      </c>
      <c r="E298">
        <f t="shared" si="6"/>
        <v>-18.442272138889791</v>
      </c>
      <c r="F298">
        <f t="shared" si="7"/>
        <v>49.881543295853746</v>
      </c>
      <c r="G298">
        <f t="shared" si="8"/>
        <v>0.70828448419048795</v>
      </c>
    </row>
    <row r="299" spans="1:7" x14ac:dyDescent="0.25">
      <c r="A299" s="1">
        <v>10</v>
      </c>
      <c r="B299" s="1">
        <v>243.1</v>
      </c>
      <c r="C299">
        <v>298</v>
      </c>
      <c r="D299">
        <f t="shared" si="5"/>
        <v>260.95031958461914</v>
      </c>
      <c r="E299">
        <f t="shared" si="6"/>
        <v>-17.850319584619143</v>
      </c>
      <c r="F299">
        <f t="shared" si="7"/>
        <v>50.587844650595805</v>
      </c>
      <c r="G299">
        <f t="shared" si="8"/>
        <v>0.7063013547420588</v>
      </c>
    </row>
    <row r="300" spans="1:7" x14ac:dyDescent="0.25">
      <c r="A300" s="1">
        <v>11</v>
      </c>
      <c r="B300" s="1">
        <v>245.8</v>
      </c>
      <c r="C300">
        <v>299</v>
      </c>
      <c r="D300">
        <f t="shared" si="5"/>
        <v>261.77194971847138</v>
      </c>
      <c r="E300">
        <f t="shared" si="6"/>
        <v>-15.971949718471365</v>
      </c>
      <c r="F300">
        <f t="shared" si="7"/>
        <v>51.292371558461134</v>
      </c>
      <c r="G300">
        <f t="shared" si="8"/>
        <v>0.70452690786533045</v>
      </c>
    </row>
    <row r="301" spans="1:7" x14ac:dyDescent="0.25">
      <c r="A301" s="1">
        <v>12</v>
      </c>
      <c r="B301" s="1">
        <v>322.5</v>
      </c>
      <c r="C301">
        <v>300</v>
      </c>
      <c r="D301">
        <f t="shared" si="5"/>
        <v>262.65044391806026</v>
      </c>
      <c r="E301">
        <f t="shared" si="6"/>
        <v>59.849556081939738</v>
      </c>
      <c r="F301">
        <f t="shared" si="7"/>
        <v>52.003547614347532</v>
      </c>
      <c r="G301">
        <f t="shared" si="8"/>
        <v>0.71117605588639887</v>
      </c>
    </row>
    <row r="302" spans="1:7" x14ac:dyDescent="0.25">
      <c r="A302" s="1" t="s">
        <v>25</v>
      </c>
      <c r="B302" s="1">
        <v>246.1</v>
      </c>
      <c r="C302">
        <v>301</v>
      </c>
      <c r="D302">
        <f t="shared" si="5"/>
        <v>266.06754043615359</v>
      </c>
      <c r="E302">
        <f t="shared" si="6"/>
        <v>-19.967540436153598</v>
      </c>
      <c r="F302">
        <f t="shared" si="7"/>
        <v>52.7125053224187</v>
      </c>
      <c r="G302">
        <f t="shared" si="8"/>
        <v>0.7089577080711722</v>
      </c>
    </row>
    <row r="303" spans="1:7" x14ac:dyDescent="0.25">
      <c r="A303" s="1">
        <v>2</v>
      </c>
      <c r="B303" s="1">
        <v>252.2</v>
      </c>
      <c r="C303">
        <v>302</v>
      </c>
      <c r="D303">
        <f t="shared" si="5"/>
        <v>266.81773315991268</v>
      </c>
      <c r="E303">
        <f t="shared" si="6"/>
        <v>-14.617733159912689</v>
      </c>
      <c r="F303">
        <f t="shared" si="7"/>
        <v>53.419839033957977</v>
      </c>
      <c r="G303">
        <f t="shared" si="8"/>
        <v>0.7073337115392736</v>
      </c>
    </row>
    <row r="304" spans="1:7" x14ac:dyDescent="0.25">
      <c r="A304" s="1">
        <v>3</v>
      </c>
      <c r="B304" s="1">
        <v>264.10000000000002</v>
      </c>
      <c r="C304">
        <v>303</v>
      </c>
      <c r="D304">
        <f t="shared" si="5"/>
        <v>267.7419536303579</v>
      </c>
      <c r="E304">
        <f t="shared" si="6"/>
        <v>-3.6419536303578752</v>
      </c>
      <c r="F304">
        <f t="shared" si="7"/>
        <v>54.126768132825752</v>
      </c>
      <c r="G304">
        <f t="shared" si="8"/>
        <v>0.70692909886777833</v>
      </c>
    </row>
    <row r="305" spans="1:7" x14ac:dyDescent="0.25">
      <c r="A305" s="1">
        <v>4</v>
      </c>
      <c r="B305" s="1">
        <v>270.39999999999998</v>
      </c>
      <c r="C305">
        <v>304</v>
      </c>
      <c r="D305">
        <f t="shared" si="5"/>
        <v>269.03321418863038</v>
      </c>
      <c r="E305">
        <f t="shared" si="6"/>
        <v>1.3667858113695956</v>
      </c>
      <c r="F305">
        <f t="shared" si="7"/>
        <v>54.833849078453433</v>
      </c>
      <c r="G305">
        <f t="shared" si="8"/>
        <v>0.70708094562768498</v>
      </c>
    </row>
    <row r="306" spans="1:7" x14ac:dyDescent="0.25">
      <c r="A306" s="1">
        <v>5</v>
      </c>
      <c r="B306" s="1">
        <v>272.8</v>
      </c>
      <c r="C306">
        <v>305</v>
      </c>
      <c r="D306">
        <f t="shared" si="5"/>
        <v>270.49353749489734</v>
      </c>
      <c r="E306">
        <f t="shared" si="6"/>
        <v>2.3064625051026724</v>
      </c>
      <c r="F306">
        <f t="shared" si="7"/>
        <v>55.541186266760356</v>
      </c>
      <c r="G306">
        <f t="shared" si="8"/>
        <v>0.70733718830692016</v>
      </c>
    </row>
    <row r="307" spans="1:7" x14ac:dyDescent="0.25">
      <c r="A307" s="1">
        <v>6</v>
      </c>
      <c r="B307" s="1">
        <v>282.7</v>
      </c>
      <c r="C307">
        <v>306</v>
      </c>
      <c r="D307">
        <f t="shared" si="5"/>
        <v>271.98636588867794</v>
      </c>
      <c r="E307">
        <f t="shared" si="6"/>
        <v>10.713634111322051</v>
      </c>
      <c r="F307">
        <f t="shared" si="7"/>
        <v>56.249713715174678</v>
      </c>
      <c r="G307">
        <f t="shared" si="8"/>
        <v>0.70852744841431714</v>
      </c>
    </row>
    <row r="308" spans="1:7" x14ac:dyDescent="0.25">
      <c r="A308" s="1">
        <v>7</v>
      </c>
      <c r="B308" s="1">
        <v>260.60000000000002</v>
      </c>
      <c r="C308">
        <v>307</v>
      </c>
      <c r="D308">
        <f t="shared" si="5"/>
        <v>273.76764037837006</v>
      </c>
      <c r="E308">
        <f t="shared" si="6"/>
        <v>-13.167640378370038</v>
      </c>
      <c r="F308">
        <f t="shared" si="7"/>
        <v>56.956778269029776</v>
      </c>
      <c r="G308">
        <f t="shared" si="8"/>
        <v>0.70706455385509748</v>
      </c>
    </row>
    <row r="309" spans="1:7" x14ac:dyDescent="0.25">
      <c r="A309" s="1">
        <v>8</v>
      </c>
      <c r="B309" s="1">
        <v>254.1</v>
      </c>
      <c r="C309">
        <v>308</v>
      </c>
      <c r="D309">
        <f t="shared" si="5"/>
        <v>274.73266085639983</v>
      </c>
      <c r="E309">
        <f t="shared" si="6"/>
        <v>-20.632660856399838</v>
      </c>
      <c r="F309">
        <f t="shared" si="7"/>
        <v>57.661550581720796</v>
      </c>
      <c r="G309">
        <f t="shared" si="8"/>
        <v>0.70477231269102125</v>
      </c>
    </row>
    <row r="310" spans="1:7" x14ac:dyDescent="0.25">
      <c r="A310" s="1">
        <v>9</v>
      </c>
      <c r="B310" s="1">
        <v>256.39999999999998</v>
      </c>
      <c r="C310">
        <v>309</v>
      </c>
      <c r="D310">
        <f t="shared" si="5"/>
        <v>275.43619520324637</v>
      </c>
      <c r="E310">
        <f t="shared" si="6"/>
        <v>-19.036195203246393</v>
      </c>
      <c r="F310">
        <f t="shared" si="7"/>
        <v>58.364208016909785</v>
      </c>
      <c r="G310">
        <f t="shared" si="8"/>
        <v>0.7026574351889886</v>
      </c>
    </row>
    <row r="311" spans="1:7" x14ac:dyDescent="0.25">
      <c r="A311" s="1">
        <v>10</v>
      </c>
      <c r="B311" s="1">
        <v>259.2</v>
      </c>
      <c r="C311">
        <v>310</v>
      </c>
      <c r="D311">
        <f t="shared" si="5"/>
        <v>276.18801292549625</v>
      </c>
      <c r="E311">
        <f t="shared" si="6"/>
        <v>-16.988012925496264</v>
      </c>
      <c r="F311">
        <f t="shared" si="7"/>
        <v>59.064978122936786</v>
      </c>
      <c r="G311">
        <f t="shared" si="8"/>
        <v>0.70077010602700118</v>
      </c>
    </row>
    <row r="312" spans="1:7" x14ac:dyDescent="0.25">
      <c r="A312" s="1">
        <v>11</v>
      </c>
      <c r="B312" s="1">
        <v>259.2</v>
      </c>
      <c r="C312">
        <v>311</v>
      </c>
      <c r="D312">
        <f t="shared" si="5"/>
        <v>277.00448109733412</v>
      </c>
      <c r="E312">
        <f t="shared" si="6"/>
        <v>-17.804481097334133</v>
      </c>
      <c r="F312">
        <f t="shared" si="7"/>
        <v>59.763770192065863</v>
      </c>
      <c r="G312">
        <f t="shared" si="8"/>
        <v>0.69879206912907654</v>
      </c>
    </row>
    <row r="313" spans="1:7" x14ac:dyDescent="0.25">
      <c r="A313" s="1">
        <v>12</v>
      </c>
      <c r="B313" s="1">
        <v>335.1</v>
      </c>
      <c r="C313">
        <v>312</v>
      </c>
      <c r="D313">
        <f t="shared" si="5"/>
        <v>277.78689576033776</v>
      </c>
      <c r="E313">
        <f t="shared" si="6"/>
        <v>57.313104239662266</v>
      </c>
      <c r="F313">
        <f t="shared" si="7"/>
        <v>60.46892961525041</v>
      </c>
      <c r="G313">
        <f t="shared" si="8"/>
        <v>0.70515942318454694</v>
      </c>
    </row>
    <row r="314" spans="1:7" x14ac:dyDescent="0.25">
      <c r="A314" s="1" t="s">
        <v>26</v>
      </c>
      <c r="B314" s="4">
        <v>250.7</v>
      </c>
      <c r="C314">
        <v>313</v>
      </c>
      <c r="D314">
        <f>$F$313+$G$313*C314</f>
        <v>281.18382907201362</v>
      </c>
    </row>
    <row r="315" spans="1:7" x14ac:dyDescent="0.25">
      <c r="A315" s="1">
        <v>2</v>
      </c>
      <c r="B315" s="4">
        <v>253.4</v>
      </c>
      <c r="C315">
        <v>314</v>
      </c>
      <c r="D315">
        <f t="shared" ref="D315:D348" si="9">$F$313+$G$313*C315</f>
        <v>281.88898849519813</v>
      </c>
    </row>
    <row r="316" spans="1:7" x14ac:dyDescent="0.25">
      <c r="A316" s="1">
        <v>3</v>
      </c>
      <c r="B316" s="4">
        <v>271.7</v>
      </c>
      <c r="C316">
        <v>315</v>
      </c>
      <c r="D316">
        <f t="shared" si="9"/>
        <v>282.5941479183827</v>
      </c>
    </row>
    <row r="317" spans="1:7" x14ac:dyDescent="0.25">
      <c r="A317" s="1">
        <v>4</v>
      </c>
      <c r="B317" s="4">
        <v>280.39999999999998</v>
      </c>
      <c r="C317">
        <v>316</v>
      </c>
      <c r="D317">
        <f t="shared" si="9"/>
        <v>283.29930734156727</v>
      </c>
    </row>
    <row r="318" spans="1:7" x14ac:dyDescent="0.25">
      <c r="A318" s="1">
        <v>5</v>
      </c>
      <c r="B318" s="4">
        <v>278.7</v>
      </c>
      <c r="C318">
        <v>317</v>
      </c>
      <c r="D318">
        <f t="shared" si="9"/>
        <v>284.00446676475178</v>
      </c>
    </row>
    <row r="319" spans="1:7" x14ac:dyDescent="0.25">
      <c r="A319" s="1">
        <v>6</v>
      </c>
      <c r="B319" s="4">
        <v>286.8</v>
      </c>
      <c r="C319">
        <v>318</v>
      </c>
      <c r="D319">
        <f t="shared" si="9"/>
        <v>284.70962618793635</v>
      </c>
    </row>
    <row r="320" spans="1:7" x14ac:dyDescent="0.25">
      <c r="A320" s="1">
        <v>7</v>
      </c>
      <c r="B320" s="4">
        <v>269.3</v>
      </c>
      <c r="C320">
        <v>319</v>
      </c>
      <c r="D320">
        <f t="shared" si="9"/>
        <v>285.41478561112092</v>
      </c>
    </row>
    <row r="321" spans="1:4" x14ac:dyDescent="0.25">
      <c r="A321" s="1">
        <v>8</v>
      </c>
      <c r="B321" s="4">
        <v>260.39999999999998</v>
      </c>
      <c r="C321">
        <v>320</v>
      </c>
      <c r="D321">
        <f t="shared" si="9"/>
        <v>286.11994503430543</v>
      </c>
    </row>
    <row r="322" spans="1:4" x14ac:dyDescent="0.25">
      <c r="A322" s="1">
        <v>9</v>
      </c>
      <c r="B322" s="4">
        <v>263.8</v>
      </c>
      <c r="C322">
        <v>321</v>
      </c>
      <c r="D322">
        <f t="shared" si="9"/>
        <v>286.82510445749</v>
      </c>
    </row>
    <row r="323" spans="1:4" x14ac:dyDescent="0.25">
      <c r="A323" s="1">
        <v>10</v>
      </c>
      <c r="B323" s="4">
        <v>269.10000000000002</v>
      </c>
      <c r="C323">
        <v>322</v>
      </c>
      <c r="D323">
        <f t="shared" si="9"/>
        <v>287.53026388067451</v>
      </c>
    </row>
    <row r="324" spans="1:4" x14ac:dyDescent="0.25">
      <c r="A324" s="1">
        <v>11</v>
      </c>
      <c r="B324" s="4">
        <v>266.60000000000002</v>
      </c>
      <c r="C324">
        <v>323</v>
      </c>
      <c r="D324">
        <f t="shared" si="9"/>
        <v>288.23542330385908</v>
      </c>
    </row>
    <row r="325" spans="1:4" x14ac:dyDescent="0.25">
      <c r="A325" s="1">
        <v>12</v>
      </c>
      <c r="B325" s="4">
        <v>357.3</v>
      </c>
      <c r="C325">
        <v>324</v>
      </c>
      <c r="D325">
        <f t="shared" si="9"/>
        <v>288.94058272704365</v>
      </c>
    </row>
    <row r="326" spans="1:4" x14ac:dyDescent="0.25">
      <c r="A326" s="1" t="s">
        <v>27</v>
      </c>
      <c r="B326" s="4">
        <v>266.2</v>
      </c>
      <c r="C326">
        <v>325</v>
      </c>
      <c r="D326">
        <f t="shared" si="9"/>
        <v>289.64574215022816</v>
      </c>
    </row>
    <row r="327" spans="1:4" x14ac:dyDescent="0.25">
      <c r="A327" s="1">
        <v>2</v>
      </c>
      <c r="B327" s="4">
        <v>267.5</v>
      </c>
      <c r="C327">
        <v>326</v>
      </c>
      <c r="D327">
        <f t="shared" si="9"/>
        <v>290.35090157341273</v>
      </c>
    </row>
    <row r="328" spans="1:4" x14ac:dyDescent="0.25">
      <c r="A328" s="1">
        <v>3</v>
      </c>
      <c r="B328" s="4">
        <v>286.5</v>
      </c>
      <c r="C328">
        <v>327</v>
      </c>
      <c r="D328">
        <f t="shared" si="9"/>
        <v>291.05606099659724</v>
      </c>
    </row>
    <row r="329" spans="1:4" x14ac:dyDescent="0.25">
      <c r="A329" s="1">
        <v>4</v>
      </c>
      <c r="B329" s="4">
        <v>274.2</v>
      </c>
      <c r="C329">
        <v>328</v>
      </c>
      <c r="D329">
        <f t="shared" si="9"/>
        <v>291.76122041978181</v>
      </c>
    </row>
    <row r="330" spans="1:4" x14ac:dyDescent="0.25">
      <c r="A330" s="1">
        <v>5</v>
      </c>
      <c r="B330" s="4">
        <v>280.8</v>
      </c>
      <c r="C330">
        <v>329</v>
      </c>
      <c r="D330">
        <f t="shared" si="9"/>
        <v>292.46637984296638</v>
      </c>
    </row>
    <row r="331" spans="1:4" x14ac:dyDescent="0.25">
      <c r="A331" s="1">
        <v>6</v>
      </c>
      <c r="B331" s="4">
        <v>287.5</v>
      </c>
      <c r="C331">
        <v>330</v>
      </c>
      <c r="D331">
        <f t="shared" si="9"/>
        <v>293.17153926615089</v>
      </c>
    </row>
    <row r="332" spans="1:4" x14ac:dyDescent="0.25">
      <c r="A332" s="1">
        <v>7</v>
      </c>
      <c r="B332" s="4">
        <v>275.2</v>
      </c>
      <c r="C332">
        <v>331</v>
      </c>
      <c r="D332">
        <f t="shared" si="9"/>
        <v>293.87669868933546</v>
      </c>
    </row>
    <row r="333" spans="1:4" x14ac:dyDescent="0.25">
      <c r="A333" s="1">
        <v>8</v>
      </c>
      <c r="B333" s="4">
        <v>261.7</v>
      </c>
      <c r="C333">
        <v>332</v>
      </c>
      <c r="D333">
        <f t="shared" si="9"/>
        <v>294.58185811252002</v>
      </c>
    </row>
    <row r="334" spans="1:4" x14ac:dyDescent="0.25">
      <c r="A334" s="1">
        <v>9</v>
      </c>
      <c r="B334" s="4">
        <v>270.60000000000002</v>
      </c>
      <c r="C334">
        <v>333</v>
      </c>
      <c r="D334">
        <f t="shared" si="9"/>
        <v>295.28701753570454</v>
      </c>
    </row>
    <row r="335" spans="1:4" x14ac:dyDescent="0.25">
      <c r="A335" s="1">
        <v>10</v>
      </c>
      <c r="B335" s="4">
        <v>270</v>
      </c>
      <c r="C335">
        <v>334</v>
      </c>
      <c r="D335">
        <f t="shared" si="9"/>
        <v>295.9921769588891</v>
      </c>
    </row>
    <row r="336" spans="1:4" x14ac:dyDescent="0.25">
      <c r="A336" s="1">
        <v>11</v>
      </c>
      <c r="B336" s="4">
        <v>266</v>
      </c>
      <c r="C336">
        <v>335</v>
      </c>
      <c r="D336">
        <f t="shared" si="9"/>
        <v>296.69733638207362</v>
      </c>
    </row>
    <row r="337" spans="1:4" x14ac:dyDescent="0.25">
      <c r="A337" s="1">
        <v>12</v>
      </c>
      <c r="B337" s="4">
        <v>371</v>
      </c>
      <c r="C337">
        <v>336</v>
      </c>
      <c r="D337">
        <f t="shared" si="9"/>
        <v>297.40249580525818</v>
      </c>
    </row>
    <row r="338" spans="1:4" x14ac:dyDescent="0.25">
      <c r="A338" s="1" t="s">
        <v>28</v>
      </c>
      <c r="B338" s="4">
        <v>263.8</v>
      </c>
      <c r="C338">
        <v>337</v>
      </c>
      <c r="D338">
        <f t="shared" si="9"/>
        <v>298.10765522844275</v>
      </c>
    </row>
    <row r="339" spans="1:4" x14ac:dyDescent="0.25">
      <c r="A339" s="1">
        <v>2</v>
      </c>
      <c r="B339" s="4">
        <v>268.3</v>
      </c>
      <c r="C339">
        <v>338</v>
      </c>
      <c r="D339">
        <f t="shared" si="9"/>
        <v>298.81281465162726</v>
      </c>
    </row>
    <row r="340" spans="1:4" x14ac:dyDescent="0.25">
      <c r="A340" s="1">
        <v>3</v>
      </c>
      <c r="B340" s="4">
        <v>287.3</v>
      </c>
      <c r="C340">
        <v>339</v>
      </c>
      <c r="D340">
        <f t="shared" si="9"/>
        <v>299.51797407481183</v>
      </c>
    </row>
    <row r="341" spans="1:4" x14ac:dyDescent="0.25">
      <c r="A341" s="1">
        <v>4</v>
      </c>
      <c r="B341" s="4">
        <v>294.5</v>
      </c>
      <c r="C341">
        <v>340</v>
      </c>
      <c r="D341">
        <f t="shared" si="9"/>
        <v>300.2231334979964</v>
      </c>
    </row>
    <row r="342" spans="1:4" x14ac:dyDescent="0.25">
      <c r="A342" s="1">
        <v>5</v>
      </c>
      <c r="B342" s="4">
        <v>289.5</v>
      </c>
      <c r="C342">
        <v>341</v>
      </c>
      <c r="D342">
        <f t="shared" si="9"/>
        <v>300.92829292118091</v>
      </c>
    </row>
    <row r="343" spans="1:4" x14ac:dyDescent="0.25">
      <c r="A343" s="1">
        <v>6</v>
      </c>
      <c r="B343" s="4">
        <v>299.89999999999998</v>
      </c>
      <c r="C343">
        <v>342</v>
      </c>
      <c r="D343">
        <f t="shared" si="9"/>
        <v>301.63345234436548</v>
      </c>
    </row>
    <row r="344" spans="1:4" x14ac:dyDescent="0.25">
      <c r="A344" s="1">
        <v>7</v>
      </c>
      <c r="B344" s="4">
        <v>280.39999999999998</v>
      </c>
      <c r="C344">
        <v>343</v>
      </c>
      <c r="D344">
        <f t="shared" si="9"/>
        <v>302.33861176754999</v>
      </c>
    </row>
    <row r="345" spans="1:4" x14ac:dyDescent="0.25">
      <c r="A345" s="1">
        <v>8</v>
      </c>
      <c r="B345" s="4">
        <v>265</v>
      </c>
      <c r="C345">
        <v>344</v>
      </c>
      <c r="D345">
        <f t="shared" si="9"/>
        <v>303.04377119073456</v>
      </c>
    </row>
    <row r="346" spans="1:4" x14ac:dyDescent="0.25">
      <c r="A346" s="1">
        <v>9</v>
      </c>
      <c r="B346" s="4">
        <v>274.8</v>
      </c>
      <c r="C346">
        <v>345</v>
      </c>
      <c r="D346">
        <f t="shared" si="9"/>
        <v>303.74893061391913</v>
      </c>
    </row>
    <row r="347" spans="1:4" x14ac:dyDescent="0.25">
      <c r="A347" s="1">
        <v>10</v>
      </c>
      <c r="B347" s="4">
        <v>271</v>
      </c>
      <c r="C347">
        <v>346</v>
      </c>
      <c r="D347">
        <f t="shared" si="9"/>
        <v>304.45409003710364</v>
      </c>
    </row>
    <row r="348" spans="1:4" x14ac:dyDescent="0.25">
      <c r="A348" s="1">
        <v>11</v>
      </c>
      <c r="B348" s="4">
        <v>272.89999999999998</v>
      </c>
      <c r="C348">
        <v>347</v>
      </c>
      <c r="D348">
        <f t="shared" si="9"/>
        <v>305.15924946028821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5E87-28FC-4487-9AD8-437139E4C778}">
  <dimension ref="A1:I350"/>
  <sheetViews>
    <sheetView topLeftCell="A294" zoomScale="70" zoomScaleNormal="70" workbookViewId="0">
      <selection activeCell="B350" sqref="B316:B350"/>
    </sheetView>
  </sheetViews>
  <sheetFormatPr defaultRowHeight="15" x14ac:dyDescent="0.25"/>
  <cols>
    <col min="3" max="3" width="10" bestFit="1" customWidth="1"/>
    <col min="5" max="5" width="12" bestFit="1" customWidth="1"/>
    <col min="7" max="7" width="11" bestFit="1" customWidth="1"/>
    <col min="8" max="8" width="10.7109375" bestFit="1" customWidth="1"/>
    <col min="9" max="9" width="11.28515625" bestFit="1" customWidth="1"/>
  </cols>
  <sheetData>
    <row r="1" spans="1:9" x14ac:dyDescent="0.25">
      <c r="D1" t="s">
        <v>51</v>
      </c>
      <c r="E1" t="s">
        <v>38</v>
      </c>
      <c r="F1" t="s">
        <v>52</v>
      </c>
      <c r="H1" t="s">
        <v>56</v>
      </c>
      <c r="I1">
        <v>1</v>
      </c>
    </row>
    <row r="2" spans="1:9" x14ac:dyDescent="0.25">
      <c r="D2">
        <v>0.43578553071333243</v>
      </c>
      <c r="E2">
        <v>1.4285283951637417E-2</v>
      </c>
      <c r="F2">
        <v>0.81772391064372285</v>
      </c>
    </row>
    <row r="3" spans="1:9" x14ac:dyDescent="0.25">
      <c r="A3" t="s">
        <v>29</v>
      </c>
      <c r="B3" t="s">
        <v>30</v>
      </c>
      <c r="C3" t="s">
        <v>53</v>
      </c>
      <c r="D3" t="s">
        <v>54</v>
      </c>
      <c r="E3" t="s">
        <v>55</v>
      </c>
      <c r="G3" t="s">
        <v>50</v>
      </c>
    </row>
    <row r="4" spans="1:9" x14ac:dyDescent="0.25">
      <c r="A4" s="1" t="s">
        <v>0</v>
      </c>
      <c r="B4" s="1">
        <v>100</v>
      </c>
      <c r="C4">
        <f>B4</f>
        <v>100</v>
      </c>
      <c r="E4">
        <v>1</v>
      </c>
      <c r="G4">
        <f>(C4+D4)*E4</f>
        <v>100</v>
      </c>
    </row>
    <row r="5" spans="1:9" x14ac:dyDescent="0.25">
      <c r="A5" s="1">
        <v>2</v>
      </c>
      <c r="B5" s="1">
        <v>99.04</v>
      </c>
      <c r="C5">
        <f>$D$2*(B5/$I$1)+(1-$D$2)*(C4+D4)</f>
        <v>99.581645890515205</v>
      </c>
      <c r="D5">
        <f>$E$2*(C5-C4)+(1-$E$2)*D4</f>
        <v>-5.9763072463247099E-3</v>
      </c>
      <c r="E5">
        <v>1</v>
      </c>
      <c r="G5">
        <f t="shared" ref="G5:G68" si="0">(C5+D5)*E5</f>
        <v>99.575669583268876</v>
      </c>
    </row>
    <row r="6" spans="1:9" x14ac:dyDescent="0.25">
      <c r="A6" s="1">
        <v>3</v>
      </c>
      <c r="B6" s="1">
        <v>101.77</v>
      </c>
      <c r="C6">
        <f t="shared" ref="C6:C15" si="1">$D$2*(B6/$I$1)+(1-$D$2)*(C5+D5)</f>
        <v>100.53192702848445</v>
      </c>
      <c r="D6">
        <f t="shared" ref="D6:D69" si="2">$E$2*(C6-C5)+(1-$E$2)*D5</f>
        <v>7.6841018894470191E-3</v>
      </c>
      <c r="E6">
        <v>1</v>
      </c>
      <c r="G6">
        <f t="shared" si="0"/>
        <v>100.5396111303739</v>
      </c>
    </row>
    <row r="7" spans="1:9" x14ac:dyDescent="0.25">
      <c r="A7" s="1">
        <v>4</v>
      </c>
      <c r="B7" s="1">
        <v>110.05</v>
      </c>
      <c r="C7">
        <f t="shared" si="1"/>
        <v>104.68410099121408</v>
      </c>
      <c r="D7">
        <f t="shared" si="2"/>
        <v>6.6889316386231343E-2</v>
      </c>
      <c r="E7">
        <v>1</v>
      </c>
      <c r="G7">
        <f t="shared" si="0"/>
        <v>104.75099030760032</v>
      </c>
    </row>
    <row r="8" spans="1:9" x14ac:dyDescent="0.25">
      <c r="A8" s="1">
        <v>5</v>
      </c>
      <c r="B8" s="1">
        <v>115.47</v>
      </c>
      <c r="C8">
        <f t="shared" si="1"/>
        <v>109.42217963512407</v>
      </c>
      <c r="D8">
        <f t="shared" si="2"/>
        <v>0.13361858232176643</v>
      </c>
      <c r="E8">
        <v>1</v>
      </c>
      <c r="G8">
        <f t="shared" si="0"/>
        <v>109.55579821744584</v>
      </c>
    </row>
    <row r="9" spans="1:9" x14ac:dyDescent="0.25">
      <c r="A9" s="1">
        <v>6</v>
      </c>
      <c r="B9" s="1">
        <v>120.65</v>
      </c>
      <c r="C9">
        <f t="shared" si="1"/>
        <v>114.39049082909699</v>
      </c>
      <c r="D9">
        <f t="shared" si="2"/>
        <v>0.20268353909808667</v>
      </c>
      <c r="E9">
        <v>1</v>
      </c>
      <c r="G9">
        <f t="shared" si="0"/>
        <v>114.59317436819508</v>
      </c>
    </row>
    <row r="10" spans="1:9" x14ac:dyDescent="0.25">
      <c r="A10" s="1">
        <v>7</v>
      </c>
      <c r="B10" s="1">
        <v>116.38</v>
      </c>
      <c r="C10">
        <f t="shared" si="1"/>
        <v>115.37184712444336</v>
      </c>
      <c r="D10">
        <f t="shared" si="2"/>
        <v>0.2138071005264976</v>
      </c>
      <c r="E10">
        <v>1</v>
      </c>
      <c r="G10">
        <f t="shared" si="0"/>
        <v>115.58565422496986</v>
      </c>
    </row>
    <row r="11" spans="1:9" x14ac:dyDescent="0.25">
      <c r="A11" s="1">
        <v>8</v>
      </c>
      <c r="B11" s="1">
        <v>107.85</v>
      </c>
      <c r="C11">
        <f t="shared" si="1"/>
        <v>112.21456804312652</v>
      </c>
      <c r="D11">
        <f t="shared" si="2"/>
        <v>0.16565017719342423</v>
      </c>
      <c r="E11">
        <v>1</v>
      </c>
      <c r="G11">
        <f t="shared" si="0"/>
        <v>112.38021822031995</v>
      </c>
    </row>
    <row r="12" spans="1:9" x14ac:dyDescent="0.25">
      <c r="A12" s="1">
        <v>9</v>
      </c>
      <c r="B12" s="1">
        <v>108.93</v>
      </c>
      <c r="C12">
        <f t="shared" si="1"/>
        <v>110.876663042101</v>
      </c>
      <c r="D12">
        <f t="shared" si="2"/>
        <v>0.14417146453561183</v>
      </c>
      <c r="E12">
        <v>1</v>
      </c>
      <c r="G12">
        <f t="shared" si="0"/>
        <v>111.02083450663662</v>
      </c>
    </row>
    <row r="13" spans="1:9" x14ac:dyDescent="0.25">
      <c r="A13" s="1">
        <v>10</v>
      </c>
      <c r="B13" s="1">
        <v>103.39</v>
      </c>
      <c r="C13">
        <f t="shared" si="1"/>
        <v>107.69542724137636</v>
      </c>
      <c r="D13">
        <f t="shared" si="2"/>
        <v>9.666707749653114E-2</v>
      </c>
      <c r="E13">
        <v>1</v>
      </c>
      <c r="G13">
        <f t="shared" si="0"/>
        <v>107.7920943188729</v>
      </c>
    </row>
    <row r="14" spans="1:9" x14ac:dyDescent="0.25">
      <c r="A14" s="1">
        <v>11</v>
      </c>
      <c r="B14" s="1">
        <v>99.35</v>
      </c>
      <c r="C14">
        <f t="shared" si="1"/>
        <v>104.11315176579086</v>
      </c>
      <c r="D14">
        <f t="shared" si="2"/>
        <v>4.4112338483992347E-2</v>
      </c>
      <c r="E14">
        <v>1</v>
      </c>
      <c r="G14">
        <f t="shared" si="0"/>
        <v>104.15726410427486</v>
      </c>
    </row>
    <row r="15" spans="1:9" x14ac:dyDescent="0.25">
      <c r="A15" s="1">
        <v>12</v>
      </c>
      <c r="B15" s="1">
        <v>119.75</v>
      </c>
      <c r="C15">
        <f t="shared" si="1"/>
        <v>110.95235279186628</v>
      </c>
      <c r="D15">
        <f t="shared" si="2"/>
        <v>0.14118210986279506</v>
      </c>
      <c r="E15">
        <v>1</v>
      </c>
      <c r="G15">
        <f t="shared" si="0"/>
        <v>111.09353490172907</v>
      </c>
    </row>
    <row r="16" spans="1:9" x14ac:dyDescent="0.25">
      <c r="A16" s="1" t="s">
        <v>1</v>
      </c>
      <c r="B16" s="1">
        <v>97</v>
      </c>
      <c r="C16">
        <f>$D$2*(B16/E4)+(1-$D$2)*(C15+D15)</f>
        <v>104.95177631495218</v>
      </c>
      <c r="D16">
        <f t="shared" si="2"/>
        <v>5.3445344488279894E-2</v>
      </c>
      <c r="E16">
        <f>$F$2*(B16/C16)+(1-$F$2)*E4</f>
        <v>0.93804432994717724</v>
      </c>
      <c r="G16">
        <f t="shared" si="0"/>
        <v>98.49955279248465</v>
      </c>
    </row>
    <row r="17" spans="1:7" x14ac:dyDescent="0.25">
      <c r="A17" s="1">
        <v>2</v>
      </c>
      <c r="B17" s="1">
        <v>94.09</v>
      </c>
      <c r="C17">
        <f t="shared" ref="C17:C80" si="3">$D$2*(B17/E5)+(1-$D$2)*(C16+D16)</f>
        <v>100.24852599572753</v>
      </c>
      <c r="D17">
        <f t="shared" si="2"/>
        <v>-1.4505403739381723E-2</v>
      </c>
      <c r="E17">
        <f t="shared" ref="E17:E80" si="4">$F$2*(B17/C17)+(1-$F$2)*E5</f>
        <v>0.9497651071573664</v>
      </c>
      <c r="G17">
        <f t="shared" si="0"/>
        <v>95.198775308363295</v>
      </c>
    </row>
    <row r="18" spans="1:7" x14ac:dyDescent="0.25">
      <c r="A18" s="1">
        <v>3</v>
      </c>
      <c r="B18" s="1">
        <v>99.74</v>
      </c>
      <c r="C18">
        <f t="shared" si="3"/>
        <v>100.01873356612526</v>
      </c>
      <c r="D18">
        <f t="shared" si="2"/>
        <v>-1.7580840034936589E-2</v>
      </c>
      <c r="E18">
        <f t="shared" si="4"/>
        <v>0.99772115589157173</v>
      </c>
      <c r="G18">
        <f t="shared" si="0"/>
        <v>99.773265688364432</v>
      </c>
    </row>
    <row r="19" spans="1:7" x14ac:dyDescent="0.25">
      <c r="A19" s="1">
        <v>4</v>
      </c>
      <c r="B19" s="1">
        <v>95.75</v>
      </c>
      <c r="C19">
        <f t="shared" si="3"/>
        <v>98.14856187920762</v>
      </c>
      <c r="D19">
        <f t="shared" si="2"/>
        <v>-4.4045626328860499E-2</v>
      </c>
      <c r="E19">
        <f t="shared" si="4"/>
        <v>0.98001640205181539</v>
      </c>
      <c r="G19">
        <f t="shared" si="0"/>
        <v>96.144035043180082</v>
      </c>
    </row>
    <row r="20" spans="1:7" x14ac:dyDescent="0.25">
      <c r="A20" s="1">
        <v>5</v>
      </c>
      <c r="B20" s="1">
        <v>95.84</v>
      </c>
      <c r="C20">
        <f t="shared" si="3"/>
        <v>97.117672835809003</v>
      </c>
      <c r="D20">
        <f t="shared" si="2"/>
        <v>-5.8142964757506119E-2</v>
      </c>
      <c r="E20">
        <f t="shared" si="4"/>
        <v>0.98924208542777436</v>
      </c>
      <c r="G20">
        <f t="shared" si="0"/>
        <v>96.01537174027834</v>
      </c>
    </row>
    <row r="21" spans="1:7" x14ac:dyDescent="0.25">
      <c r="A21" s="1">
        <v>6</v>
      </c>
      <c r="B21" s="1">
        <v>102.55</v>
      </c>
      <c r="C21">
        <f t="shared" si="3"/>
        <v>99.45219731006101</v>
      </c>
      <c r="D21">
        <f t="shared" si="2"/>
        <v>-2.3963030989418127E-2</v>
      </c>
      <c r="E21">
        <f t="shared" si="4"/>
        <v>1.0254710041460622</v>
      </c>
      <c r="G21">
        <f t="shared" si="0"/>
        <v>101.96077124662946</v>
      </c>
    </row>
    <row r="22" spans="1:7" x14ac:dyDescent="0.25">
      <c r="A22" s="1">
        <v>7</v>
      </c>
      <c r="B22" s="1">
        <v>103.58</v>
      </c>
      <c r="C22">
        <f t="shared" si="3"/>
        <v>101.2375137071638</v>
      </c>
      <c r="D22">
        <f t="shared" si="2"/>
        <v>1.8830393887352137E-3</v>
      </c>
      <c r="E22">
        <f t="shared" si="4"/>
        <v>1.0189209215227082</v>
      </c>
      <c r="G22">
        <f t="shared" si="0"/>
        <v>103.15493942740036</v>
      </c>
    </row>
    <row r="23" spans="1:7" x14ac:dyDescent="0.25">
      <c r="A23" s="1">
        <v>8</v>
      </c>
      <c r="B23" s="1">
        <v>104.61</v>
      </c>
      <c r="C23">
        <f t="shared" si="3"/>
        <v>102.70825687418022</v>
      </c>
      <c r="D23">
        <f t="shared" si="2"/>
        <v>2.2866123397135108E-2</v>
      </c>
      <c r="E23">
        <f t="shared" si="4"/>
        <v>1.0151409523753303</v>
      </c>
      <c r="G23">
        <f t="shared" si="0"/>
        <v>104.28657003834788</v>
      </c>
    </row>
    <row r="24" spans="1:7" x14ac:dyDescent="0.25">
      <c r="A24" s="1">
        <v>9</v>
      </c>
      <c r="B24" s="1">
        <v>105.66</v>
      </c>
      <c r="C24">
        <f t="shared" si="3"/>
        <v>104.00748521647218</v>
      </c>
      <c r="D24">
        <f t="shared" si="2"/>
        <v>4.109932011918959E-2</v>
      </c>
      <c r="E24">
        <f t="shared" si="4"/>
        <v>1.0129923423143099</v>
      </c>
      <c r="G24">
        <f t="shared" si="0"/>
        <v>105.40041936421017</v>
      </c>
    </row>
    <row r="25" spans="1:7" x14ac:dyDescent="0.25">
      <c r="A25" s="1">
        <v>10</v>
      </c>
      <c r="B25" s="1">
        <v>96.15</v>
      </c>
      <c r="C25">
        <f t="shared" si="3"/>
        <v>100.60649568242877</v>
      </c>
      <c r="D25">
        <f t="shared" si="2"/>
        <v>-8.0718965492893383E-3</v>
      </c>
      <c r="E25">
        <f t="shared" si="4"/>
        <v>0.96377785497364277</v>
      </c>
      <c r="G25">
        <f t="shared" si="0"/>
        <v>96.954533090084411</v>
      </c>
    </row>
    <row r="26" spans="1:7" x14ac:dyDescent="0.25">
      <c r="A26" s="1">
        <v>11</v>
      </c>
      <c r="B26" s="1">
        <v>89.42</v>
      </c>
      <c r="C26">
        <f t="shared" si="3"/>
        <v>95.727028443811449</v>
      </c>
      <c r="D26">
        <f t="shared" si="2"/>
        <v>-7.7661162251415089E-2</v>
      </c>
      <c r="E26">
        <f t="shared" si="4"/>
        <v>0.94612380591504608</v>
      </c>
      <c r="G26">
        <f t="shared" si="0"/>
        <v>90.496143405795664</v>
      </c>
    </row>
    <row r="27" spans="1:7" x14ac:dyDescent="0.25">
      <c r="A27" s="1">
        <v>12</v>
      </c>
      <c r="B27" s="1">
        <v>96.57</v>
      </c>
      <c r="C27">
        <f t="shared" si="3"/>
        <v>96.050565699357435</v>
      </c>
      <c r="D27">
        <f t="shared" si="2"/>
        <v>-7.1929928932231546E-2</v>
      </c>
      <c r="E27">
        <f t="shared" si="4"/>
        <v>1.0044221899637054</v>
      </c>
      <c r="G27">
        <f t="shared" si="0"/>
        <v>96.403071530259311</v>
      </c>
    </row>
    <row r="28" spans="1:7" x14ac:dyDescent="0.25">
      <c r="A28" s="1" t="s">
        <v>2</v>
      </c>
      <c r="B28" s="1">
        <v>69.53</v>
      </c>
      <c r="C28">
        <f t="shared" si="3"/>
        <v>86.453959383155492</v>
      </c>
      <c r="D28">
        <f t="shared" si="2"/>
        <v>-0.2079926356718354</v>
      </c>
      <c r="E28">
        <f t="shared" si="4"/>
        <v>0.82863186209331119</v>
      </c>
      <c r="G28">
        <f t="shared" si="0"/>
        <v>71.466156024005187</v>
      </c>
    </row>
    <row r="29" spans="1:7" x14ac:dyDescent="0.25">
      <c r="A29" s="1">
        <v>2</v>
      </c>
      <c r="B29" s="1">
        <v>66.75</v>
      </c>
      <c r="C29">
        <f t="shared" si="3"/>
        <v>79.288462666708568</v>
      </c>
      <c r="D29">
        <f t="shared" si="2"/>
        <v>-0.30738255706038364</v>
      </c>
      <c r="E29">
        <f t="shared" si="4"/>
        <v>0.86153073644632805</v>
      </c>
      <c r="G29">
        <f t="shared" si="0"/>
        <v>68.044628112191631</v>
      </c>
    </row>
    <row r="30" spans="1:7" x14ac:dyDescent="0.25">
      <c r="A30" s="1">
        <v>3</v>
      </c>
      <c r="B30" s="1">
        <v>68.75</v>
      </c>
      <c r="C30">
        <f t="shared" si="3"/>
        <v>74.590954128311225</v>
      </c>
      <c r="D30">
        <f t="shared" si="2"/>
        <v>-0.37009675328724301</v>
      </c>
      <c r="E30">
        <f t="shared" si="4"/>
        <v>0.93555155034122683</v>
      </c>
      <c r="G30">
        <f t="shared" si="0"/>
        <v>69.437438184858763</v>
      </c>
    </row>
    <row r="31" spans="1:7" x14ac:dyDescent="0.25">
      <c r="A31" s="1">
        <v>4</v>
      </c>
      <c r="B31" s="1">
        <v>67.38</v>
      </c>
      <c r="C31">
        <f t="shared" si="3"/>
        <v>71.83845881871018</v>
      </c>
      <c r="D31">
        <f t="shared" si="2"/>
        <v>-0.40412999315015669</v>
      </c>
      <c r="E31">
        <f t="shared" si="4"/>
        <v>0.94560765450517981</v>
      </c>
      <c r="G31">
        <f t="shared" si="0"/>
        <v>67.548848131889571</v>
      </c>
    </row>
    <row r="32" spans="1:7" x14ac:dyDescent="0.25">
      <c r="A32" s="1">
        <v>5</v>
      </c>
      <c r="B32" s="1">
        <v>69.400000000000006</v>
      </c>
      <c r="C32">
        <f t="shared" si="3"/>
        <v>70.876693146836118</v>
      </c>
      <c r="D32">
        <f t="shared" si="2"/>
        <v>-0.41209597716229174</v>
      </c>
      <c r="E32">
        <f t="shared" si="4"/>
        <v>0.98100207425317487</v>
      </c>
      <c r="G32">
        <f t="shared" si="0"/>
        <v>69.12591598486442</v>
      </c>
    </row>
    <row r="33" spans="1:7" x14ac:dyDescent="0.25">
      <c r="A33" s="1">
        <v>6</v>
      </c>
      <c r="B33" s="1">
        <v>72.87</v>
      </c>
      <c r="C33">
        <f t="shared" si="3"/>
        <v>70.724078046185525</v>
      </c>
      <c r="D33">
        <f t="shared" si="2"/>
        <v>-0.40838921916130239</v>
      </c>
      <c r="E33">
        <f t="shared" si="4"/>
        <v>1.0294542724131228</v>
      </c>
      <c r="G33">
        <f t="shared" si="0"/>
        <v>72.386786280651762</v>
      </c>
    </row>
    <row r="34" spans="1:7" x14ac:dyDescent="0.25">
      <c r="A34" s="1">
        <v>7</v>
      </c>
      <c r="B34" s="1">
        <v>72.14</v>
      </c>
      <c r="C34">
        <f t="shared" si="3"/>
        <v>70.526915173874414</v>
      </c>
      <c r="D34">
        <f t="shared" si="2"/>
        <v>-0.40537179081848035</v>
      </c>
      <c r="E34">
        <f t="shared" si="4"/>
        <v>1.0221517342820534</v>
      </c>
      <c r="G34">
        <f t="shared" si="0"/>
        <v>71.674857179524878</v>
      </c>
    </row>
    <row r="35" spans="1:7" x14ac:dyDescent="0.25">
      <c r="A35" s="1">
        <v>8</v>
      </c>
      <c r="B35" s="1">
        <v>71.849999999999994</v>
      </c>
      <c r="C35">
        <f t="shared" si="3"/>
        <v>70.407769504940305</v>
      </c>
      <c r="D35">
        <f t="shared" si="2"/>
        <v>-0.40128296939298613</v>
      </c>
      <c r="E35">
        <f t="shared" si="4"/>
        <v>1.0195100639783332</v>
      </c>
      <c r="G35">
        <f t="shared" si="0"/>
        <v>71.372317566754177</v>
      </c>
    </row>
    <row r="36" spans="1:7" x14ac:dyDescent="0.25">
      <c r="A36" s="1">
        <v>9</v>
      </c>
      <c r="B36" s="1">
        <v>74.73</v>
      </c>
      <c r="C36">
        <f t="shared" si="3"/>
        <v>71.647240163401221</v>
      </c>
      <c r="D36">
        <f t="shared" si="2"/>
        <v>-0.37784433792441391</v>
      </c>
      <c r="E36">
        <f t="shared" si="4"/>
        <v>1.0375523319617834</v>
      </c>
      <c r="G36">
        <f t="shared" si="0"/>
        <v>73.945727836230859</v>
      </c>
    </row>
    <row r="37" spans="1:7" x14ac:dyDescent="0.25">
      <c r="A37" s="1">
        <v>10</v>
      </c>
      <c r="B37" s="1">
        <v>75.47</v>
      </c>
      <c r="C37">
        <f t="shared" si="3"/>
        <v>74.336032079863571</v>
      </c>
      <c r="D37">
        <f t="shared" si="2"/>
        <v>-0.33403656825411315</v>
      </c>
      <c r="E37">
        <f t="shared" si="4"/>
        <v>1.0058716365612363</v>
      </c>
      <c r="G37">
        <f t="shared" si="0"/>
        <v>74.43650833405988</v>
      </c>
    </row>
    <row r="38" spans="1:7" x14ac:dyDescent="0.25">
      <c r="A38" s="1">
        <v>11</v>
      </c>
      <c r="B38" s="1">
        <v>74.790000000000006</v>
      </c>
      <c r="C38">
        <f t="shared" si="3"/>
        <v>76.201342218982205</v>
      </c>
      <c r="D38">
        <f t="shared" si="2"/>
        <v>-0.30261827603119468</v>
      </c>
      <c r="E38">
        <f t="shared" si="4"/>
        <v>0.97503440934089936</v>
      </c>
      <c r="G38">
        <f t="shared" si="0"/>
        <v>74.003867469443207</v>
      </c>
    </row>
    <row r="39" spans="1:7" x14ac:dyDescent="0.25">
      <c r="A39" s="1">
        <v>12</v>
      </c>
      <c r="B39" s="1">
        <v>86.76</v>
      </c>
      <c r="C39">
        <f t="shared" si="3"/>
        <v>80.465449530978105</v>
      </c>
      <c r="D39">
        <f t="shared" si="2"/>
        <v>-0.23738130427701928</v>
      </c>
      <c r="E39">
        <f t="shared" si="4"/>
        <v>1.0647739420472289</v>
      </c>
      <c r="G39">
        <f t="shared" si="0"/>
        <v>85.424756468578536</v>
      </c>
    </row>
    <row r="40" spans="1:7" x14ac:dyDescent="0.25">
      <c r="A40" s="1" t="s">
        <v>3</v>
      </c>
      <c r="B40" s="1">
        <v>73.75</v>
      </c>
      <c r="C40">
        <f t="shared" si="3"/>
        <v>84.051677018552098</v>
      </c>
      <c r="D40">
        <f t="shared" si="2"/>
        <v>-0.18275996696545027</v>
      </c>
      <c r="E40">
        <f t="shared" si="4"/>
        <v>0.86854049095959618</v>
      </c>
      <c r="G40">
        <f t="shared" si="0"/>
        <v>72.843550392234718</v>
      </c>
    </row>
    <row r="41" spans="1:7" x14ac:dyDescent="0.25">
      <c r="A41" s="1">
        <v>2</v>
      </c>
      <c r="B41" s="1">
        <v>75.22</v>
      </c>
      <c r="C41">
        <f t="shared" si="3"/>
        <v>85.368365462331369</v>
      </c>
      <c r="D41">
        <f t="shared" si="2"/>
        <v>-0.16133992064713049</v>
      </c>
      <c r="E41">
        <f t="shared" si="4"/>
        <v>0.87755150876052834</v>
      </c>
      <c r="G41">
        <f t="shared" si="0"/>
        <v>74.773553821101871</v>
      </c>
    </row>
    <row r="42" spans="1:7" x14ac:dyDescent="0.25">
      <c r="A42" s="1">
        <v>3</v>
      </c>
      <c r="B42" s="1">
        <v>79.739999999999995</v>
      </c>
      <c r="C42">
        <f t="shared" si="3"/>
        <v>85.218407583404471</v>
      </c>
      <c r="D42">
        <f t="shared" si="2"/>
        <v>-0.16117732494920758</v>
      </c>
      <c r="E42">
        <f t="shared" si="4"/>
        <v>0.93568384203940591</v>
      </c>
      <c r="G42">
        <f t="shared" si="0"/>
        <v>79.586676001461825</v>
      </c>
    </row>
    <row r="43" spans="1:7" x14ac:dyDescent="0.25">
      <c r="A43" s="1">
        <v>4</v>
      </c>
      <c r="B43" s="1">
        <v>78.14</v>
      </c>
      <c r="C43">
        <f t="shared" si="3"/>
        <v>84.001524390013117</v>
      </c>
      <c r="D43">
        <f t="shared" si="2"/>
        <v>-0.1762583830493136</v>
      </c>
      <c r="E43">
        <f t="shared" si="4"/>
        <v>0.93302579424403065</v>
      </c>
      <c r="G43">
        <f t="shared" si="0"/>
        <v>78.211135393864538</v>
      </c>
    </row>
    <row r="44" spans="1:7" x14ac:dyDescent="0.25">
      <c r="A44" s="1">
        <v>5</v>
      </c>
      <c r="B44" s="1">
        <v>80.48</v>
      </c>
      <c r="C44">
        <f t="shared" si="3"/>
        <v>83.046646479283993</v>
      </c>
      <c r="D44">
        <f t="shared" si="2"/>
        <v>-0.18738118409250951</v>
      </c>
      <c r="E44">
        <f t="shared" si="4"/>
        <v>0.97126449002162152</v>
      </c>
      <c r="G44">
        <f t="shared" si="0"/>
        <v>80.478262050500391</v>
      </c>
    </row>
    <row r="45" spans="1:7" x14ac:dyDescent="0.25">
      <c r="A45" s="1">
        <v>6</v>
      </c>
      <c r="B45" s="1">
        <v>85.39</v>
      </c>
      <c r="C45">
        <f t="shared" si="3"/>
        <v>82.89743804976402</v>
      </c>
      <c r="D45">
        <f t="shared" si="2"/>
        <v>-0.18683587545422467</v>
      </c>
      <c r="E45">
        <f t="shared" si="4"/>
        <v>1.029956149723116</v>
      </c>
      <c r="G45">
        <f t="shared" si="0"/>
        <v>85.188293356732501</v>
      </c>
    </row>
    <row r="46" spans="1:7" x14ac:dyDescent="0.25">
      <c r="A46" s="1">
        <v>7</v>
      </c>
      <c r="B46" s="1">
        <v>85.39</v>
      </c>
      <c r="C46">
        <f t="shared" si="3"/>
        <v>83.071804750511944</v>
      </c>
      <c r="D46">
        <f t="shared" si="2"/>
        <v>-0.18167599408911403</v>
      </c>
      <c r="E46">
        <f t="shared" si="4"/>
        <v>1.0268570706310516</v>
      </c>
      <c r="G46">
        <f t="shared" si="0"/>
        <v>85.11631479905104</v>
      </c>
    </row>
    <row r="47" spans="1:7" x14ac:dyDescent="0.25">
      <c r="A47" s="1">
        <v>8</v>
      </c>
      <c r="B47" s="1">
        <v>84.54</v>
      </c>
      <c r="C47">
        <f t="shared" si="3"/>
        <v>82.904097491127942</v>
      </c>
      <c r="D47">
        <f t="shared" si="2"/>
        <v>-0.1814764467474064</v>
      </c>
      <c r="E47">
        <f t="shared" si="4"/>
        <v>1.019691929637343</v>
      </c>
      <c r="G47">
        <f t="shared" si="0"/>
        <v>84.351589077403062</v>
      </c>
    </row>
    <row r="48" spans="1:7" x14ac:dyDescent="0.25">
      <c r="A48" s="1">
        <v>9</v>
      </c>
      <c r="B48" s="1">
        <v>86.23</v>
      </c>
      <c r="C48">
        <f t="shared" si="3"/>
        <v>82.891025965492645</v>
      </c>
      <c r="D48">
        <f t="shared" si="2"/>
        <v>-0.17907073463046683</v>
      </c>
      <c r="E48">
        <f t="shared" si="4"/>
        <v>1.0397840297553114</v>
      </c>
      <c r="G48">
        <f t="shared" si="0"/>
        <v>86.00257011888678</v>
      </c>
    </row>
    <row r="49" spans="1:7" x14ac:dyDescent="0.25">
      <c r="A49" s="1">
        <v>10</v>
      </c>
      <c r="B49" s="1">
        <v>84.51</v>
      </c>
      <c r="C49">
        <f t="shared" si="3"/>
        <v>83.280537395377024</v>
      </c>
      <c r="D49">
        <f t="shared" si="2"/>
        <v>-0.17094837696053564</v>
      </c>
      <c r="E49">
        <f t="shared" si="4"/>
        <v>1.0131422387970015</v>
      </c>
      <c r="G49">
        <f t="shared" si="0"/>
        <v>84.201835083617169</v>
      </c>
    </row>
    <row r="50" spans="1:7" x14ac:dyDescent="0.25">
      <c r="A50" s="1">
        <v>11</v>
      </c>
      <c r="B50" s="1">
        <v>81.97</v>
      </c>
      <c r="C50">
        <f t="shared" si="3"/>
        <v>83.52761146341588</v>
      </c>
      <c r="D50">
        <f t="shared" si="2"/>
        <v>-0.16497680763556158</v>
      </c>
      <c r="E50">
        <f t="shared" si="4"/>
        <v>0.98020056622910068</v>
      </c>
      <c r="G50">
        <f t="shared" si="0"/>
        <v>81.712101691945506</v>
      </c>
    </row>
    <row r="51" spans="1:7" x14ac:dyDescent="0.25">
      <c r="A51" s="1">
        <v>12</v>
      </c>
      <c r="B51" s="1">
        <v>98.37</v>
      </c>
      <c r="C51">
        <f t="shared" si="3"/>
        <v>87.294802641929863</v>
      </c>
      <c r="D51">
        <f t="shared" si="2"/>
        <v>-0.10880467140787706</v>
      </c>
      <c r="E51">
        <f t="shared" si="4"/>
        <v>1.1155523639636069</v>
      </c>
      <c r="G51">
        <f t="shared" si="0"/>
        <v>97.260546140542033</v>
      </c>
    </row>
    <row r="52" spans="1:7" x14ac:dyDescent="0.25">
      <c r="A52" s="1" t="s">
        <v>4</v>
      </c>
      <c r="B52" s="1">
        <v>76.73</v>
      </c>
      <c r="C52">
        <f t="shared" si="3"/>
        <v>87.690467337685092</v>
      </c>
      <c r="D52">
        <f t="shared" si="2"/>
        <v>-0.10159818325304926</v>
      </c>
      <c r="E52">
        <f t="shared" si="4"/>
        <v>0.87383042911834763</v>
      </c>
      <c r="G52">
        <f t="shared" si="0"/>
        <v>76.537819119208152</v>
      </c>
    </row>
    <row r="53" spans="1:7" x14ac:dyDescent="0.25">
      <c r="A53" s="1">
        <v>2</v>
      </c>
      <c r="B53" s="1">
        <v>76.73</v>
      </c>
      <c r="C53">
        <f t="shared" si="3"/>
        <v>87.52245274446156</v>
      </c>
      <c r="D53">
        <f t="shared" si="2"/>
        <v>-0.10254696052852597</v>
      </c>
      <c r="E53">
        <f t="shared" si="4"/>
        <v>0.87684648030771961</v>
      </c>
      <c r="G53">
        <f t="shared" si="0"/>
        <v>76.653836695474141</v>
      </c>
    </row>
    <row r="54" spans="1:7" x14ac:dyDescent="0.25">
      <c r="A54" s="1">
        <v>3</v>
      </c>
      <c r="B54" s="1">
        <v>82.86</v>
      </c>
      <c r="C54">
        <f t="shared" si="3"/>
        <v>87.914804378433445</v>
      </c>
      <c r="D54">
        <f t="shared" si="2"/>
        <v>-9.547719357882134E-2</v>
      </c>
      <c r="E54">
        <f t="shared" si="4"/>
        <v>0.94126033869693315</v>
      </c>
      <c r="G54">
        <f t="shared" si="0"/>
        <v>82.660849650153054</v>
      </c>
    </row>
    <row r="55" spans="1:7" x14ac:dyDescent="0.25">
      <c r="A55" s="1">
        <v>4</v>
      </c>
      <c r="B55" s="1">
        <v>82.03</v>
      </c>
      <c r="C55">
        <f t="shared" si="3"/>
        <v>87.862438635435552</v>
      </c>
      <c r="D55">
        <f t="shared" si="2"/>
        <v>-9.4861334265705782E-2</v>
      </c>
      <c r="E55">
        <f t="shared" si="4"/>
        <v>0.93351048098929656</v>
      </c>
      <c r="G55">
        <f t="shared" si="0"/>
        <v>81.931953301680338</v>
      </c>
    </row>
    <row r="56" spans="1:7" x14ac:dyDescent="0.25">
      <c r="A56" s="1">
        <v>5</v>
      </c>
      <c r="B56" s="1">
        <v>83.02</v>
      </c>
      <c r="C56">
        <f t="shared" si="3"/>
        <v>86.769029214116699</v>
      </c>
      <c r="D56">
        <f t="shared" si="2"/>
        <v>-0.10912587722862435</v>
      </c>
      <c r="E56">
        <f t="shared" si="4"/>
        <v>0.95943080878657416</v>
      </c>
      <c r="G56">
        <f t="shared" si="0"/>
        <v>83.144181147876864</v>
      </c>
    </row>
    <row r="57" spans="1:7" x14ac:dyDescent="0.25">
      <c r="A57" s="1">
        <v>6</v>
      </c>
      <c r="B57" s="1">
        <v>88.66</v>
      </c>
      <c r="C57">
        <f t="shared" si="3"/>
        <v>86.407771474981871</v>
      </c>
      <c r="D57">
        <f t="shared" si="2"/>
        <v>-0.1127276524692095</v>
      </c>
      <c r="E57">
        <f t="shared" si="4"/>
        <v>1.0267743578259567</v>
      </c>
      <c r="G57">
        <f t="shared" si="0"/>
        <v>88.60553820442324</v>
      </c>
    </row>
    <row r="58" spans="1:7" x14ac:dyDescent="0.25">
      <c r="A58" s="1">
        <v>7</v>
      </c>
      <c r="B58" s="1">
        <v>88.4</v>
      </c>
      <c r="C58">
        <f t="shared" si="3"/>
        <v>86.204786778207421</v>
      </c>
      <c r="D58">
        <f t="shared" si="2"/>
        <v>-0.11401699997574538</v>
      </c>
      <c r="E58">
        <f t="shared" si="4"/>
        <v>1.0257188201743579</v>
      </c>
      <c r="G58">
        <f t="shared" si="0"/>
        <v>88.304922804830056</v>
      </c>
    </row>
    <row r="59" spans="1:7" x14ac:dyDescent="0.25">
      <c r="A59" s="1">
        <v>8</v>
      </c>
      <c r="B59" s="1">
        <v>86.98</v>
      </c>
      <c r="C59">
        <f t="shared" si="3"/>
        <v>85.746282731330581</v>
      </c>
      <c r="D59">
        <f t="shared" si="2"/>
        <v>-0.11893809525838855</v>
      </c>
      <c r="E59">
        <f t="shared" si="4"/>
        <v>1.0153547771944222</v>
      </c>
      <c r="G59">
        <f t="shared" si="0"/>
        <v>86.942133434709092</v>
      </c>
    </row>
    <row r="60" spans="1:7" x14ac:dyDescent="0.25">
      <c r="A60" s="1">
        <v>9</v>
      </c>
      <c r="B60" s="1">
        <v>91.16</v>
      </c>
      <c r="C60">
        <f t="shared" si="3"/>
        <v>86.518398718692936</v>
      </c>
      <c r="D60">
        <f t="shared" si="2"/>
        <v>-0.10620913467188545</v>
      </c>
      <c r="E60">
        <f t="shared" si="4"/>
        <v>1.0511215178544817</v>
      </c>
      <c r="G60">
        <f t="shared" si="0"/>
        <v>90.829711876685437</v>
      </c>
    </row>
    <row r="61" spans="1:7" x14ac:dyDescent="0.25">
      <c r="A61" s="1">
        <v>10</v>
      </c>
      <c r="B61" s="1">
        <v>89.15</v>
      </c>
      <c r="C61">
        <f t="shared" si="3"/>
        <v>87.101331208422792</v>
      </c>
      <c r="D61">
        <f t="shared" si="2"/>
        <v>-9.636455088441391E-2</v>
      </c>
      <c r="E61">
        <f t="shared" si="4"/>
        <v>1.0216288092611583</v>
      </c>
      <c r="G61">
        <f t="shared" si="0"/>
        <v>88.886780486147714</v>
      </c>
    </row>
    <row r="62" spans="1:7" x14ac:dyDescent="0.25">
      <c r="A62" s="1">
        <v>11</v>
      </c>
      <c r="B62" s="1">
        <v>87.91</v>
      </c>
      <c r="C62">
        <f t="shared" si="3"/>
        <v>88.173203053562588</v>
      </c>
      <c r="D62">
        <f t="shared" si="2"/>
        <v>-7.967596224457052E-2</v>
      </c>
      <c r="E62">
        <f t="shared" si="4"/>
        <v>0.99395007472945485</v>
      </c>
      <c r="G62">
        <f t="shared" si="0"/>
        <v>87.5605678355968</v>
      </c>
    </row>
    <row r="63" spans="1:7" x14ac:dyDescent="0.25">
      <c r="A63" s="1">
        <v>12</v>
      </c>
      <c r="B63" s="1">
        <v>106.01</v>
      </c>
      <c r="C63">
        <f t="shared" si="3"/>
        <v>91.115973964069326</v>
      </c>
      <c r="D63">
        <f t="shared" si="2"/>
        <v>-3.649945043857955E-2</v>
      </c>
      <c r="E63">
        <f t="shared" si="4"/>
        <v>1.1547294585193579</v>
      </c>
      <c r="G63">
        <f t="shared" si="0"/>
        <v>105.17215228735249</v>
      </c>
    </row>
    <row r="64" spans="1:7" x14ac:dyDescent="0.25">
      <c r="A64" s="1" t="s">
        <v>5</v>
      </c>
      <c r="B64" s="1">
        <v>83.01</v>
      </c>
      <c r="C64">
        <f t="shared" si="3"/>
        <v>92.786042440225998</v>
      </c>
      <c r="D64">
        <f t="shared" si="2"/>
        <v>-1.2120643024409263E-2</v>
      </c>
      <c r="E64">
        <f t="shared" si="4"/>
        <v>0.89084598735604059</v>
      </c>
      <c r="G64">
        <f t="shared" si="0"/>
        <v>82.647275964320144</v>
      </c>
    </row>
    <row r="65" spans="1:7" x14ac:dyDescent="0.25">
      <c r="A65" s="1">
        <v>2</v>
      </c>
      <c r="B65" s="1">
        <v>82.51</v>
      </c>
      <c r="C65">
        <f t="shared" si="3"/>
        <v>93.351184363740472</v>
      </c>
      <c r="D65">
        <f t="shared" si="2"/>
        <v>-3.8742833467503221E-3</v>
      </c>
      <c r="E65">
        <f t="shared" si="4"/>
        <v>0.88258705321068753</v>
      </c>
      <c r="G65">
        <f t="shared" si="0"/>
        <v>82.387127328999</v>
      </c>
    </row>
    <row r="66" spans="1:7" x14ac:dyDescent="0.25">
      <c r="A66" s="1">
        <v>3</v>
      </c>
      <c r="B66" s="1">
        <v>88.29</v>
      </c>
      <c r="C66">
        <f t="shared" si="3"/>
        <v>93.544484048057484</v>
      </c>
      <c r="D66">
        <f t="shared" si="2"/>
        <v>-1.0575972308025086E-3</v>
      </c>
      <c r="E66">
        <f t="shared" si="4"/>
        <v>0.94336082213335493</v>
      </c>
      <c r="G66">
        <f t="shared" si="0"/>
        <v>88.245203681822886</v>
      </c>
    </row>
    <row r="67" spans="1:7" x14ac:dyDescent="0.25">
      <c r="A67" s="1">
        <v>4</v>
      </c>
      <c r="B67" s="1">
        <v>86.52</v>
      </c>
      <c r="C67">
        <f t="shared" si="3"/>
        <v>93.168207408441944</v>
      </c>
      <c r="D67">
        <f t="shared" si="2"/>
        <v>-6.4177077953299581E-3</v>
      </c>
      <c r="E67">
        <f t="shared" si="4"/>
        <v>0.92953019351871413</v>
      </c>
      <c r="G67">
        <f t="shared" si="0"/>
        <v>86.596696408991789</v>
      </c>
    </row>
    <row r="68" spans="1:7" x14ac:dyDescent="0.25">
      <c r="A68" s="1">
        <v>5</v>
      </c>
      <c r="B68" s="1">
        <v>86.26</v>
      </c>
      <c r="C68">
        <f t="shared" si="3"/>
        <v>91.743605780743053</v>
      </c>
      <c r="D68">
        <f t="shared" si="2"/>
        <v>-2.6676867786798543E-2</v>
      </c>
      <c r="E68">
        <f t="shared" si="4"/>
        <v>0.94372904202637409</v>
      </c>
      <c r="G68">
        <f t="shared" si="0"/>
        <v>86.555929460625251</v>
      </c>
    </row>
    <row r="69" spans="1:7" x14ac:dyDescent="0.25">
      <c r="A69" s="1">
        <v>6</v>
      </c>
      <c r="B69" s="1">
        <v>92.21</v>
      </c>
      <c r="C69">
        <f t="shared" si="3"/>
        <v>90.883962389306333</v>
      </c>
      <c r="D69">
        <f t="shared" si="2"/>
        <v>-3.8576031099345973E-2</v>
      </c>
      <c r="E69">
        <f t="shared" si="4"/>
        <v>1.0168112823872091</v>
      </c>
      <c r="G69">
        <f t="shared" ref="G69:G132" si="5">(C69+D69)*E69</f>
        <v>92.372613801849923</v>
      </c>
    </row>
    <row r="70" spans="1:7" x14ac:dyDescent="0.25">
      <c r="A70" s="1">
        <v>7</v>
      </c>
      <c r="B70" s="1">
        <v>90.74</v>
      </c>
      <c r="C70">
        <f t="shared" si="3"/>
        <v>89.80795689988193</v>
      </c>
      <c r="D70">
        <f t="shared" ref="D70:D133" si="6">$E$2*(C70-C69)+(1-$E$2)*D69</f>
        <v>-5.339600549131282E-2</v>
      </c>
      <c r="E70">
        <f t="shared" si="4"/>
        <v>1.0131744115165906</v>
      </c>
      <c r="G70">
        <f t="shared" si="5"/>
        <v>90.937024415104219</v>
      </c>
    </row>
    <row r="71" spans="1:7" x14ac:dyDescent="0.25">
      <c r="A71" s="1">
        <v>8</v>
      </c>
      <c r="B71" s="1">
        <v>83.48</v>
      </c>
      <c r="C71">
        <f t="shared" si="3"/>
        <v>86.470048257892387</v>
      </c>
      <c r="D71">
        <f t="shared" si="6"/>
        <v>-0.10031620114643129</v>
      </c>
      <c r="E71">
        <f t="shared" si="4"/>
        <v>0.97452272929141981</v>
      </c>
      <c r="G71">
        <f t="shared" si="5"/>
        <v>84.169267012108705</v>
      </c>
    </row>
    <row r="72" spans="1:7" x14ac:dyDescent="0.25">
      <c r="A72" s="1">
        <v>9</v>
      </c>
      <c r="B72" s="1">
        <v>63.44</v>
      </c>
      <c r="C72">
        <f t="shared" si="3"/>
        <v>75.032706148470226</v>
      </c>
      <c r="D72">
        <f t="shared" si="6"/>
        <v>-0.26226883541322021</v>
      </c>
      <c r="E72">
        <f t="shared" si="4"/>
        <v>0.88297821820346678</v>
      </c>
      <c r="G72">
        <f t="shared" si="5"/>
        <v>66.020667512977084</v>
      </c>
    </row>
    <row r="73" spans="1:7" x14ac:dyDescent="0.25">
      <c r="A73" s="1">
        <v>10</v>
      </c>
      <c r="B73" s="1">
        <v>60.97</v>
      </c>
      <c r="C73">
        <f t="shared" si="3"/>
        <v>68.193898702703791</v>
      </c>
      <c r="D73">
        <f t="shared" si="6"/>
        <v>-0.35621655688102283</v>
      </c>
      <c r="E73">
        <f t="shared" si="4"/>
        <v>0.91731949380969602</v>
      </c>
      <c r="G73">
        <f t="shared" si="5"/>
        <v>62.228828247229195</v>
      </c>
    </row>
    <row r="74" spans="1:7" x14ac:dyDescent="0.25">
      <c r="A74" s="1">
        <v>11</v>
      </c>
      <c r="B74" s="1">
        <v>59.81</v>
      </c>
      <c r="C74">
        <f t="shared" si="3"/>
        <v>64.497981488817089</v>
      </c>
      <c r="D74">
        <f t="shared" si="6"/>
        <v>-0.40392512907981898</v>
      </c>
      <c r="E74">
        <f t="shared" si="4"/>
        <v>0.93946166921207708</v>
      </c>
      <c r="G74">
        <f t="shared" si="5"/>
        <v>60.213909174291715</v>
      </c>
    </row>
    <row r="75" spans="1:7" x14ac:dyDescent="0.25">
      <c r="A75" s="1">
        <v>12</v>
      </c>
      <c r="B75" s="1">
        <v>67.89</v>
      </c>
      <c r="C75">
        <f t="shared" si="3"/>
        <v>61.783929283486742</v>
      </c>
      <c r="D75">
        <f t="shared" si="6"/>
        <v>-0.43692595032842374</v>
      </c>
      <c r="E75">
        <f t="shared" si="4"/>
        <v>1.1090186712704473</v>
      </c>
      <c r="G75">
        <f t="shared" si="5"/>
        <v>68.034972122962941</v>
      </c>
    </row>
    <row r="76" spans="1:7" x14ac:dyDescent="0.25">
      <c r="A76" s="1" t="s">
        <v>6</v>
      </c>
      <c r="B76" s="1">
        <v>49.22</v>
      </c>
      <c r="C76">
        <f t="shared" si="3"/>
        <v>58.690388885888055</v>
      </c>
      <c r="D76">
        <f t="shared" si="6"/>
        <v>-0.47487644205770174</v>
      </c>
      <c r="E76">
        <f t="shared" si="4"/>
        <v>0.84815440215787929</v>
      </c>
      <c r="G76">
        <f t="shared" si="5"/>
        <v>49.375743153111522</v>
      </c>
    </row>
    <row r="77" spans="1:7" x14ac:dyDescent="0.25">
      <c r="A77" s="1">
        <v>2</v>
      </c>
      <c r="B77" s="1">
        <v>48.77</v>
      </c>
      <c r="C77">
        <f t="shared" si="3"/>
        <v>56.926673591953573</v>
      </c>
      <c r="D77">
        <f t="shared" si="6"/>
        <v>-0.49328787102466393</v>
      </c>
      <c r="E77">
        <f t="shared" si="4"/>
        <v>0.86143178798691333</v>
      </c>
      <c r="G77">
        <f t="shared" si="5"/>
        <v>48.613512363734934</v>
      </c>
    </row>
    <row r="78" spans="1:7" x14ac:dyDescent="0.25">
      <c r="A78" s="1">
        <v>3</v>
      </c>
      <c r="B78" s="1">
        <v>54.48</v>
      </c>
      <c r="C78">
        <f t="shared" si="3"/>
        <v>57.007568712722545</v>
      </c>
      <c r="D78">
        <f t="shared" si="6"/>
        <v>-0.48508550394669114</v>
      </c>
      <c r="E78">
        <f t="shared" si="4"/>
        <v>0.95342026087918552</v>
      </c>
      <c r="G78">
        <f t="shared" si="5"/>
        <v>53.889680686450454</v>
      </c>
    </row>
    <row r="79" spans="1:7" x14ac:dyDescent="0.25">
      <c r="A79" s="1">
        <v>4</v>
      </c>
      <c r="B79" s="1">
        <v>54.48</v>
      </c>
      <c r="C79">
        <f t="shared" si="3"/>
        <v>57.432303162794753</v>
      </c>
      <c r="D79">
        <f t="shared" si="6"/>
        <v>-0.47208846755866546</v>
      </c>
      <c r="E79">
        <f t="shared" si="4"/>
        <v>0.94512000401125751</v>
      </c>
      <c r="G79">
        <f t="shared" si="5"/>
        <v>53.834238341243619</v>
      </c>
    </row>
    <row r="80" spans="1:7" x14ac:dyDescent="0.25">
      <c r="A80" s="1">
        <v>5</v>
      </c>
      <c r="B80" s="1">
        <v>55.13</v>
      </c>
      <c r="C80">
        <f t="shared" si="3"/>
        <v>57.595144025835978</v>
      </c>
      <c r="D80">
        <f t="shared" si="6"/>
        <v>-0.46301832178182295</v>
      </c>
      <c r="E80">
        <f t="shared" si="4"/>
        <v>0.95474354618558177</v>
      </c>
      <c r="G80">
        <f t="shared" si="5"/>
        <v>54.54652829580909</v>
      </c>
    </row>
    <row r="81" spans="1:7" x14ac:dyDescent="0.25">
      <c r="A81" s="1">
        <v>6</v>
      </c>
      <c r="B81" s="1">
        <v>59.38</v>
      </c>
      <c r="C81">
        <f t="shared" ref="C81:C144" si="7">$D$2*(B81/E69)+(1-$D$2)*(C80+D80)</f>
        <v>57.683884578744411</v>
      </c>
      <c r="D81">
        <f t="shared" si="6"/>
        <v>-0.45513628958403674</v>
      </c>
      <c r="E81">
        <f t="shared" ref="E81:E144" si="8">$F$2*(B81/C81)+(1-$F$2)*E69</f>
        <v>1.0271083435999837</v>
      </c>
      <c r="G81">
        <f t="shared" si="5"/>
        <v>58.780124861579914</v>
      </c>
    </row>
    <row r="82" spans="1:7" x14ac:dyDescent="0.25">
      <c r="A82" s="1">
        <v>7</v>
      </c>
      <c r="B82" s="1">
        <v>57.54</v>
      </c>
      <c r="C82">
        <f t="shared" si="7"/>
        <v>57.03833317334135</v>
      </c>
      <c r="D82">
        <f t="shared" si="6"/>
        <v>-0.45785642358219547</v>
      </c>
      <c r="E82">
        <f t="shared" si="8"/>
        <v>1.0095934725549025</v>
      </c>
      <c r="G82">
        <f t="shared" si="5"/>
        <v>57.12328000060127</v>
      </c>
    </row>
    <row r="83" spans="1:7" x14ac:dyDescent="0.25">
      <c r="A83" s="1">
        <v>8</v>
      </c>
      <c r="B83" s="1">
        <v>56.45</v>
      </c>
      <c r="C83">
        <f t="shared" si="7"/>
        <v>57.166745260354062</v>
      </c>
      <c r="D83">
        <f t="shared" si="6"/>
        <v>-0.44948141143644366</v>
      </c>
      <c r="E83">
        <f t="shared" si="8"/>
        <v>0.98510364328543376</v>
      </c>
      <c r="G83">
        <f t="shared" si="5"/>
        <v>55.87238325474997</v>
      </c>
    </row>
    <row r="84" spans="1:7" x14ac:dyDescent="0.25">
      <c r="A84" s="1">
        <v>9</v>
      </c>
      <c r="B84" s="1">
        <v>58.2</v>
      </c>
      <c r="C84">
        <f t="shared" si="7"/>
        <v>60.724759301423305</v>
      </c>
      <c r="D84">
        <f t="shared" si="6"/>
        <v>-0.39223320096250425</v>
      </c>
      <c r="E84">
        <f t="shared" si="8"/>
        <v>0.94467113963152216</v>
      </c>
      <c r="G84">
        <f t="shared" si="5"/>
        <v>56.99439618817086</v>
      </c>
    </row>
    <row r="85" spans="1:7" x14ac:dyDescent="0.25">
      <c r="A85" s="1">
        <v>10</v>
      </c>
      <c r="B85" s="1">
        <v>58.43</v>
      </c>
      <c r="C85">
        <f t="shared" si="7"/>
        <v>61.798477708653252</v>
      </c>
      <c r="D85">
        <f t="shared" si="6"/>
        <v>-0.37129166598011559</v>
      </c>
      <c r="E85">
        <f t="shared" si="8"/>
        <v>0.94035727185527218</v>
      </c>
      <c r="G85">
        <f t="shared" si="5"/>
        <v>57.76350108483436</v>
      </c>
    </row>
    <row r="86" spans="1:7" x14ac:dyDescent="0.25">
      <c r="A86" s="1">
        <v>11</v>
      </c>
      <c r="B86" s="1">
        <v>60.18</v>
      </c>
      <c r="C86">
        <f t="shared" si="7"/>
        <v>62.573640182636808</v>
      </c>
      <c r="D86">
        <f t="shared" si="6"/>
        <v>-0.35491424305320429</v>
      </c>
      <c r="E86">
        <f t="shared" si="8"/>
        <v>0.95768477690120468</v>
      </c>
      <c r="G86">
        <f t="shared" si="5"/>
        <v>59.585926670527321</v>
      </c>
    </row>
    <row r="87" spans="1:7" x14ac:dyDescent="0.25">
      <c r="A87" s="1">
        <v>12</v>
      </c>
      <c r="B87" s="1">
        <v>74.87</v>
      </c>
      <c r="C87">
        <f t="shared" si="7"/>
        <v>64.524645360719404</v>
      </c>
      <c r="D87">
        <f t="shared" si="6"/>
        <v>-0.32197352935268397</v>
      </c>
      <c r="E87">
        <f t="shared" si="8"/>
        <v>1.1509786702296101</v>
      </c>
      <c r="G87">
        <f t="shared" si="5"/>
        <v>73.895905849654511</v>
      </c>
    </row>
    <row r="88" spans="1:7" x14ac:dyDescent="0.25">
      <c r="A88" s="1" t="s">
        <v>7</v>
      </c>
      <c r="B88" s="1">
        <v>60.57</v>
      </c>
      <c r="C88">
        <f t="shared" si="7"/>
        <v>67.345213707225412</v>
      </c>
      <c r="D88">
        <f t="shared" si="6"/>
        <v>-0.27708142632613125</v>
      </c>
      <c r="E88">
        <f t="shared" si="8"/>
        <v>0.8900556897520856</v>
      </c>
      <c r="G88">
        <f t="shared" si="5"/>
        <v>59.694372737659926</v>
      </c>
    </row>
    <row r="89" spans="1:7" x14ac:dyDescent="0.25">
      <c r="A89" s="1">
        <v>2</v>
      </c>
      <c r="B89" s="1">
        <v>60.2</v>
      </c>
      <c r="C89">
        <f t="shared" si="7"/>
        <v>68.295095393372165</v>
      </c>
      <c r="D89">
        <f t="shared" si="6"/>
        <v>-0.25955390986627125</v>
      </c>
      <c r="E89">
        <f t="shared" si="8"/>
        <v>0.87781658230826698</v>
      </c>
      <c r="G89">
        <f t="shared" si="5"/>
        <v>59.722726500543466</v>
      </c>
    </row>
    <row r="90" spans="1:7" x14ac:dyDescent="0.25">
      <c r="A90" s="1">
        <v>3</v>
      </c>
      <c r="B90" s="1">
        <v>65.56</v>
      </c>
      <c r="C90">
        <f t="shared" si="7"/>
        <v>68.352540285077652</v>
      </c>
      <c r="D90">
        <f t="shared" si="6"/>
        <v>-0.25502549197348995</v>
      </c>
      <c r="E90">
        <f t="shared" si="8"/>
        <v>0.95810154981892093</v>
      </c>
      <c r="G90">
        <f t="shared" si="5"/>
        <v>65.244334462089995</v>
      </c>
    </row>
    <row r="91" spans="1:7" x14ac:dyDescent="0.25">
      <c r="A91" s="1">
        <v>4</v>
      </c>
      <c r="B91" s="1">
        <v>65.69</v>
      </c>
      <c r="C91">
        <f t="shared" si="7"/>
        <v>68.710615559816759</v>
      </c>
      <c r="D91">
        <f t="shared" si="6"/>
        <v>-0.2462671734300339</v>
      </c>
      <c r="E91">
        <f t="shared" si="8"/>
        <v>0.95404839263236696</v>
      </c>
      <c r="G91">
        <f t="shared" si="5"/>
        <v>65.318301530654651</v>
      </c>
    </row>
    <row r="92" spans="1:7" x14ac:dyDescent="0.25">
      <c r="A92" s="1">
        <v>5</v>
      </c>
      <c r="B92" s="1">
        <v>66.41</v>
      </c>
      <c r="C92">
        <f t="shared" si="7"/>
        <v>68.940922389391091</v>
      </c>
      <c r="D92">
        <f t="shared" si="6"/>
        <v>-0.23945917847314804</v>
      </c>
      <c r="E92">
        <f t="shared" si="8"/>
        <v>0.96173098631305587</v>
      </c>
      <c r="G92">
        <f t="shared" si="5"/>
        <v>66.072325974986228</v>
      </c>
    </row>
    <row r="93" spans="1:7" x14ac:dyDescent="0.25">
      <c r="A93" s="1">
        <v>6</v>
      </c>
      <c r="B93" s="1">
        <v>70.67</v>
      </c>
      <c r="C93">
        <f t="shared" si="7"/>
        <v>68.746502609162533</v>
      </c>
      <c r="D93">
        <f t="shared" si="6"/>
        <v>-0.23881577788021319</v>
      </c>
      <c r="E93">
        <f t="shared" si="8"/>
        <v>1.0278207639849284</v>
      </c>
      <c r="G93">
        <f t="shared" si="5"/>
        <v>70.413623017768799</v>
      </c>
    </row>
    <row r="94" spans="1:7" x14ac:dyDescent="0.25">
      <c r="A94" s="1">
        <v>7</v>
      </c>
      <c r="B94" s="1">
        <v>69.819999999999993</v>
      </c>
      <c r="C94">
        <f t="shared" si="7"/>
        <v>68.790451379514764</v>
      </c>
      <c r="D94">
        <f t="shared" si="6"/>
        <v>-0.23477640601725625</v>
      </c>
      <c r="E94">
        <f t="shared" si="8"/>
        <v>1.0139870819423578</v>
      </c>
      <c r="G94">
        <f t="shared" si="5"/>
        <v>69.514568816965451</v>
      </c>
    </row>
    <row r="95" spans="1:7" x14ac:dyDescent="0.25">
      <c r="A95" s="1">
        <v>8</v>
      </c>
      <c r="B95" s="1">
        <v>68.77</v>
      </c>
      <c r="C95">
        <f t="shared" si="7"/>
        <v>69.102253919542477</v>
      </c>
      <c r="D95">
        <f t="shared" si="6"/>
        <v>-0.22696837057101715</v>
      </c>
      <c r="E95">
        <f t="shared" si="8"/>
        <v>0.99335301210938354</v>
      </c>
      <c r="G95">
        <f t="shared" si="5"/>
        <v>68.417472359964691</v>
      </c>
    </row>
    <row r="96" spans="1:7" x14ac:dyDescent="0.25">
      <c r="A96" s="1">
        <v>9</v>
      </c>
      <c r="B96" s="1">
        <v>70.209999999999994</v>
      </c>
      <c r="C96">
        <f t="shared" si="7"/>
        <v>71.248954812827321</v>
      </c>
      <c r="D96">
        <f t="shared" si="6"/>
        <v>-0.19305983112956199</v>
      </c>
      <c r="E96">
        <f t="shared" si="8"/>
        <v>0.97799079232914932</v>
      </c>
      <c r="G96">
        <f t="shared" si="5"/>
        <v>69.492011032807412</v>
      </c>
    </row>
    <row r="97" spans="1:7" x14ac:dyDescent="0.25">
      <c r="A97" s="1">
        <v>10</v>
      </c>
      <c r="B97" s="1">
        <v>70.569999999999993</v>
      </c>
      <c r="C97">
        <f t="shared" si="7"/>
        <v>72.794700998299717</v>
      </c>
      <c r="D97">
        <f t="shared" si="6"/>
        <v>-0.16822049344558743</v>
      </c>
      <c r="E97">
        <f t="shared" si="8"/>
        <v>0.96413784760478716</v>
      </c>
      <c r="G97">
        <f t="shared" si="5"/>
        <v>70.021938593061094</v>
      </c>
    </row>
    <row r="98" spans="1:7" x14ac:dyDescent="0.25">
      <c r="A98" s="1">
        <v>11</v>
      </c>
      <c r="B98" s="1">
        <v>71.91</v>
      </c>
      <c r="C98">
        <f t="shared" si="7"/>
        <v>73.698886348375083</v>
      </c>
      <c r="D98">
        <f t="shared" si="6"/>
        <v>-0.15290087145949535</v>
      </c>
      <c r="E98">
        <f t="shared" si="8"/>
        <v>0.97243840869137343</v>
      </c>
      <c r="G98">
        <f t="shared" si="5"/>
        <v>71.518941082810656</v>
      </c>
    </row>
    <row r="99" spans="1:7" x14ac:dyDescent="0.25">
      <c r="A99" s="1">
        <v>12</v>
      </c>
      <c r="B99" s="1">
        <v>85.42</v>
      </c>
      <c r="C99">
        <f t="shared" si="7"/>
        <v>73.837576999077413</v>
      </c>
      <c r="D99">
        <f t="shared" si="6"/>
        <v>-0.14873540376752351</v>
      </c>
      <c r="E99">
        <f t="shared" si="8"/>
        <v>1.155790861064804</v>
      </c>
      <c r="G99">
        <f t="shared" si="5"/>
        <v>85.168889678311174</v>
      </c>
    </row>
    <row r="100" spans="1:7" x14ac:dyDescent="0.25">
      <c r="A100" s="1" t="s">
        <v>8</v>
      </c>
      <c r="B100" s="1">
        <v>75.430000000000007</v>
      </c>
      <c r="C100">
        <f t="shared" si="7"/>
        <v>78.508047577129418</v>
      </c>
      <c r="D100">
        <f t="shared" si="6"/>
        <v>-7.9891677895801955E-2</v>
      </c>
      <c r="E100">
        <f t="shared" si="8"/>
        <v>0.94789946141196213</v>
      </c>
      <c r="G100">
        <f t="shared" si="5"/>
        <v>74.342006736416948</v>
      </c>
    </row>
    <row r="101" spans="1:7" x14ac:dyDescent="0.25">
      <c r="A101" s="1">
        <v>2</v>
      </c>
      <c r="B101" s="1">
        <v>71.58</v>
      </c>
      <c r="C101">
        <f t="shared" si="7"/>
        <v>79.78566038306991</v>
      </c>
      <c r="D101">
        <f t="shared" si="6"/>
        <v>-6.0499340878579499E-2</v>
      </c>
      <c r="E101">
        <f t="shared" si="8"/>
        <v>0.89362900150709523</v>
      </c>
      <c r="G101">
        <f t="shared" si="5"/>
        <v>71.244716057125814</v>
      </c>
    </row>
    <row r="102" spans="1:7" x14ac:dyDescent="0.25">
      <c r="A102" s="1">
        <v>3</v>
      </c>
      <c r="B102" s="1">
        <v>78.599999999999994</v>
      </c>
      <c r="C102">
        <f t="shared" si="7"/>
        <v>80.732728510914043</v>
      </c>
      <c r="D102">
        <f t="shared" si="6"/>
        <v>-4.6105953487442994E-2</v>
      </c>
      <c r="E102">
        <f t="shared" si="8"/>
        <v>0.97076098003686395</v>
      </c>
      <c r="G102">
        <f t="shared" si="5"/>
        <v>78.327424789711984</v>
      </c>
    </row>
    <row r="103" spans="1:7" x14ac:dyDescent="0.25">
      <c r="A103" s="1">
        <v>4</v>
      </c>
      <c r="B103" s="1">
        <v>76</v>
      </c>
      <c r="C103">
        <f t="shared" si="7"/>
        <v>80.23946599240972</v>
      </c>
      <c r="D103">
        <f t="shared" si="6"/>
        <v>-5.2493711989547949E-2</v>
      </c>
      <c r="E103">
        <f t="shared" si="8"/>
        <v>0.94841953718583982</v>
      </c>
      <c r="G103">
        <f t="shared" si="5"/>
        <v>76.050891138529877</v>
      </c>
    </row>
    <row r="104" spans="1:7" x14ac:dyDescent="0.25">
      <c r="A104" s="1">
        <v>5</v>
      </c>
      <c r="B104" s="1">
        <v>78.06</v>
      </c>
      <c r="C104">
        <f t="shared" si="7"/>
        <v>80.613683085307017</v>
      </c>
      <c r="D104">
        <f t="shared" si="6"/>
        <v>-4.639802697650762E-2</v>
      </c>
      <c r="E104">
        <f t="shared" si="8"/>
        <v>0.96712058706780724</v>
      </c>
      <c r="G104">
        <f t="shared" si="5"/>
        <v>77.918280024071976</v>
      </c>
    </row>
    <row r="105" spans="1:7" x14ac:dyDescent="0.25">
      <c r="A105" s="1">
        <v>6</v>
      </c>
      <c r="B105" s="1">
        <v>82.51</v>
      </c>
      <c r="C105">
        <f t="shared" si="7"/>
        <v>80.440627226414946</v>
      </c>
      <c r="D105">
        <f t="shared" si="6"/>
        <v>-4.8207370070120194E-2</v>
      </c>
      <c r="E105">
        <f t="shared" si="8"/>
        <v>1.0261073902765676</v>
      </c>
      <c r="G105">
        <f t="shared" si="5"/>
        <v>82.491256136812112</v>
      </c>
    </row>
    <row r="106" spans="1:7" x14ac:dyDescent="0.25">
      <c r="A106" s="1">
        <v>7</v>
      </c>
      <c r="B106" s="1">
        <v>84.07</v>
      </c>
      <c r="C106">
        <f t="shared" si="7"/>
        <v>81.489687126175681</v>
      </c>
      <c r="D106">
        <f t="shared" si="6"/>
        <v>-3.2532595549748473E-2</v>
      </c>
      <c r="E106">
        <f t="shared" si="8"/>
        <v>1.0284421555237018</v>
      </c>
      <c r="G106">
        <f t="shared" si="5"/>
        <v>83.773971588304192</v>
      </c>
    </row>
    <row r="107" spans="1:7" x14ac:dyDescent="0.25">
      <c r="A107" s="1">
        <v>8</v>
      </c>
      <c r="B107" s="1">
        <v>84.33</v>
      </c>
      <c r="C107">
        <f t="shared" si="7"/>
        <v>82.955009013319398</v>
      </c>
      <c r="D107">
        <f t="shared" si="6"/>
        <v>-1.1135318946239356E-2</v>
      </c>
      <c r="E107">
        <f t="shared" si="8"/>
        <v>1.0123423023133487</v>
      </c>
      <c r="G107">
        <f t="shared" si="5"/>
        <v>83.967592058549315</v>
      </c>
    </row>
    <row r="108" spans="1:7" x14ac:dyDescent="0.25">
      <c r="A108" s="1">
        <v>9</v>
      </c>
      <c r="B108" s="1">
        <v>84.41</v>
      </c>
      <c r="C108">
        <f t="shared" si="7"/>
        <v>84.410611152332166</v>
      </c>
      <c r="D108">
        <f t="shared" si="6"/>
        <v>9.8174421232079187E-3</v>
      </c>
      <c r="E108">
        <f t="shared" si="8"/>
        <v>0.9959823271858369</v>
      </c>
      <c r="G108">
        <f t="shared" si="5"/>
        <v>84.081254933531426</v>
      </c>
    </row>
    <row r="109" spans="1:7" x14ac:dyDescent="0.25">
      <c r="A109" s="1">
        <v>10</v>
      </c>
      <c r="B109" s="1">
        <v>86.27</v>
      </c>
      <c r="C109">
        <f t="shared" si="7"/>
        <v>86.624839928965486</v>
      </c>
      <c r="D109">
        <f t="shared" si="6"/>
        <v>4.1308083982892839E-2</v>
      </c>
      <c r="E109">
        <f t="shared" si="8"/>
        <v>0.99011355789286315</v>
      </c>
      <c r="G109">
        <f t="shared" si="5"/>
        <v>85.809328157969816</v>
      </c>
    </row>
    <row r="110" spans="1:7" x14ac:dyDescent="0.25">
      <c r="A110" s="1">
        <v>11</v>
      </c>
      <c r="B110" s="1">
        <v>86.61</v>
      </c>
      <c r="C110">
        <f t="shared" si="7"/>
        <v>87.711431330367091</v>
      </c>
      <c r="D110">
        <f t="shared" si="6"/>
        <v>5.6240252982128702E-2</v>
      </c>
      <c r="E110">
        <f t="shared" si="8"/>
        <v>0.98470765923328818</v>
      </c>
      <c r="G110">
        <f t="shared" si="5"/>
        <v>86.425498441195799</v>
      </c>
    </row>
    <row r="111" spans="1:7" x14ac:dyDescent="0.25">
      <c r="A111" s="1">
        <v>12</v>
      </c>
      <c r="B111" s="1">
        <v>108</v>
      </c>
      <c r="C111">
        <f t="shared" si="7"/>
        <v>90.240684396458263</v>
      </c>
      <c r="D111">
        <f t="shared" si="6"/>
        <v>9.1567943233429025E-2</v>
      </c>
      <c r="E111">
        <f t="shared" si="8"/>
        <v>1.1893245516096236</v>
      </c>
      <c r="G111">
        <f t="shared" si="5"/>
        <v>107.43436550979119</v>
      </c>
    </row>
    <row r="112" spans="1:7" x14ac:dyDescent="0.25">
      <c r="A112" s="1" t="s">
        <v>9</v>
      </c>
      <c r="B112" s="1">
        <v>87.16</v>
      </c>
      <c r="C112">
        <f t="shared" si="7"/>
        <v>91.037539674279671</v>
      </c>
      <c r="D112">
        <f t="shared" si="6"/>
        <v>0.10164317307551181</v>
      </c>
      <c r="E112">
        <f t="shared" si="8"/>
        <v>0.95567420292986038</v>
      </c>
      <c r="G112">
        <f t="shared" si="5"/>
        <v>87.099365923324967</v>
      </c>
    </row>
    <row r="113" spans="1:7" x14ac:dyDescent="0.25">
      <c r="A113" s="1">
        <v>2</v>
      </c>
      <c r="B113" s="1">
        <v>85.33</v>
      </c>
      <c r="C113">
        <f t="shared" si="7"/>
        <v>93.033921832568197</v>
      </c>
      <c r="D113">
        <f t="shared" si="6"/>
        <v>0.12871005749351705</v>
      </c>
      <c r="E113">
        <f t="shared" si="8"/>
        <v>0.91289730272029146</v>
      </c>
      <c r="G113">
        <f t="shared" si="5"/>
        <v>85.047915366760748</v>
      </c>
    </row>
    <row r="114" spans="1:7" x14ac:dyDescent="0.25">
      <c r="A114" s="1">
        <v>3</v>
      </c>
      <c r="B114" s="1">
        <v>91.39</v>
      </c>
      <c r="C114">
        <f t="shared" si="7"/>
        <v>93.589704584608654</v>
      </c>
      <c r="D114">
        <f t="shared" si="6"/>
        <v>0.13481091220311101</v>
      </c>
      <c r="E114">
        <f t="shared" si="8"/>
        <v>0.97545088616558728</v>
      </c>
      <c r="G114">
        <f t="shared" si="5"/>
        <v>91.423661696805354</v>
      </c>
    </row>
    <row r="115" spans="1:7" x14ac:dyDescent="0.25">
      <c r="A115" s="1">
        <v>4</v>
      </c>
      <c r="B115" s="1">
        <v>92.03</v>
      </c>
      <c r="C115">
        <f t="shared" si="7"/>
        <v>95.167227382527159</v>
      </c>
      <c r="D115">
        <f t="shared" si="6"/>
        <v>0.15542046115095767</v>
      </c>
      <c r="E115">
        <f t="shared" si="8"/>
        <v>0.96364150484085698</v>
      </c>
      <c r="G115">
        <f t="shared" si="5"/>
        <v>91.856859813497053</v>
      </c>
    </row>
    <row r="116" spans="1:7" x14ac:dyDescent="0.25">
      <c r="A116" s="1">
        <v>5</v>
      </c>
      <c r="B116" s="1">
        <v>92.12</v>
      </c>
      <c r="C116">
        <f t="shared" si="7"/>
        <v>95.291783861634286</v>
      </c>
      <c r="D116">
        <f t="shared" si="6"/>
        <v>0.15497956040358332</v>
      </c>
      <c r="E116">
        <f t="shared" si="8"/>
        <v>0.96678895597744929</v>
      </c>
      <c r="G116">
        <f t="shared" si="5"/>
        <v>92.276876760218599</v>
      </c>
    </row>
    <row r="117" spans="1:7" x14ac:dyDescent="0.25">
      <c r="A117" s="1">
        <v>6</v>
      </c>
      <c r="B117" s="1">
        <v>97.55</v>
      </c>
      <c r="C117">
        <f t="shared" si="7"/>
        <v>95.281713410318304</v>
      </c>
      <c r="D117">
        <f t="shared" si="6"/>
        <v>0.15262177411994823</v>
      </c>
      <c r="E117">
        <f t="shared" si="8"/>
        <v>1.0242255752732832</v>
      </c>
      <c r="G117">
        <f t="shared" si="5"/>
        <v>97.7462868551046</v>
      </c>
    </row>
    <row r="118" spans="1:7" x14ac:dyDescent="0.25">
      <c r="A118" s="1">
        <v>7</v>
      </c>
      <c r="B118" s="1">
        <v>99.7</v>
      </c>
      <c r="C118">
        <f t="shared" si="7"/>
        <v>96.091675970747474</v>
      </c>
      <c r="D118">
        <f t="shared" si="6"/>
        <v>0.16201207390536809</v>
      </c>
      <c r="E118">
        <f t="shared" si="8"/>
        <v>1.0358905520992436</v>
      </c>
      <c r="G118">
        <f t="shared" si="5"/>
        <v>99.708286050163807</v>
      </c>
    </row>
    <row r="119" spans="1:7" x14ac:dyDescent="0.25">
      <c r="A119" s="1">
        <v>8</v>
      </c>
      <c r="B119" s="1">
        <v>97.71</v>
      </c>
      <c r="C119">
        <f t="shared" si="7"/>
        <v>96.369192358808846</v>
      </c>
      <c r="D119">
        <f t="shared" si="6"/>
        <v>0.16366208583072572</v>
      </c>
      <c r="E119">
        <f t="shared" si="8"/>
        <v>1.0136268951067691</v>
      </c>
      <c r="G119">
        <f t="shared" si="5"/>
        <v>97.848297526513676</v>
      </c>
    </row>
    <row r="120" spans="1:7" x14ac:dyDescent="0.25">
      <c r="A120" s="1">
        <v>9</v>
      </c>
      <c r="B120" s="1">
        <v>97.51</v>
      </c>
      <c r="C120">
        <f t="shared" si="7"/>
        <v>97.130093789419121</v>
      </c>
      <c r="D120">
        <f t="shared" si="6"/>
        <v>0.17219381945799148</v>
      </c>
      <c r="E120">
        <f t="shared" si="8"/>
        <v>1.0024660485746895</v>
      </c>
      <c r="G120">
        <f t="shared" si="5"/>
        <v>97.54223977654901</v>
      </c>
    </row>
    <row r="121" spans="1:7" x14ac:dyDescent="0.25">
      <c r="A121" s="1">
        <v>10</v>
      </c>
      <c r="B121" s="1">
        <v>99.17</v>
      </c>
      <c r="C121">
        <f t="shared" si="7"/>
        <v>98.547736809056374</v>
      </c>
      <c r="D121">
        <f t="shared" si="6"/>
        <v>0.18998541492989196</v>
      </c>
      <c r="E121">
        <f t="shared" si="8"/>
        <v>1.0033613187729906</v>
      </c>
      <c r="G121">
        <f t="shared" si="5"/>
        <v>99.069611183300083</v>
      </c>
    </row>
    <row r="122" spans="1:7" x14ac:dyDescent="0.25">
      <c r="A122" s="1">
        <v>11</v>
      </c>
      <c r="B122" s="1">
        <v>98.77</v>
      </c>
      <c r="C122">
        <f t="shared" si="7"/>
        <v>99.42023161423009</v>
      </c>
      <c r="D122">
        <f t="shared" si="6"/>
        <v>0.19973525536918388</v>
      </c>
      <c r="E122">
        <f t="shared" si="8"/>
        <v>0.99186446591592092</v>
      </c>
      <c r="G122">
        <f t="shared" si="5"/>
        <v>98.809505233676816</v>
      </c>
    </row>
    <row r="123" spans="1:7" x14ac:dyDescent="0.25">
      <c r="A123" s="1">
        <v>12</v>
      </c>
      <c r="B123" s="1">
        <v>118.92</v>
      </c>
      <c r="C123">
        <f t="shared" si="7"/>
        <v>99.781016059853926</v>
      </c>
      <c r="D123">
        <f t="shared" si="6"/>
        <v>0.20203588878215284</v>
      </c>
      <c r="E123">
        <f t="shared" si="8"/>
        <v>1.1913568576960798</v>
      </c>
      <c r="G123">
        <f t="shared" si="5"/>
        <v>119.11549459239099</v>
      </c>
    </row>
    <row r="124" spans="1:7" x14ac:dyDescent="0.25">
      <c r="A124" s="1" t="s">
        <v>10</v>
      </c>
      <c r="B124" s="1">
        <v>95.85</v>
      </c>
      <c r="C124">
        <f t="shared" si="7"/>
        <v>100.11929344706709</v>
      </c>
      <c r="D124">
        <f t="shared" si="6"/>
        <v>0.20398213727323644</v>
      </c>
      <c r="E124">
        <f t="shared" si="8"/>
        <v>0.95705103067287167</v>
      </c>
      <c r="G124">
        <f t="shared" si="5"/>
        <v>96.014494298471462</v>
      </c>
    </row>
    <row r="125" spans="1:7" x14ac:dyDescent="0.25">
      <c r="A125" s="1">
        <v>2</v>
      </c>
      <c r="B125" s="1">
        <v>94.41</v>
      </c>
      <c r="C125">
        <f t="shared" si="7"/>
        <v>101.67190537983751</v>
      </c>
      <c r="D125">
        <f t="shared" si="6"/>
        <v>0.22324769684755238</v>
      </c>
      <c r="E125">
        <f t="shared" si="8"/>
        <v>0.92571741479255487</v>
      </c>
      <c r="G125">
        <f t="shared" si="5"/>
        <v>94.326117686040533</v>
      </c>
    </row>
    <row r="126" spans="1:7" x14ac:dyDescent="0.25">
      <c r="A126" s="1">
        <v>3</v>
      </c>
      <c r="B126" s="1">
        <v>98.95</v>
      </c>
      <c r="C126">
        <f t="shared" si="7"/>
        <v>101.69692104883549</v>
      </c>
      <c r="D126">
        <f t="shared" si="6"/>
        <v>0.22041589604141235</v>
      </c>
      <c r="E126">
        <f t="shared" si="8"/>
        <v>0.97343785945853489</v>
      </c>
      <c r="G126">
        <f t="shared" si="5"/>
        <v>99.210194317335237</v>
      </c>
    </row>
    <row r="127" spans="1:7" x14ac:dyDescent="0.25">
      <c r="A127" s="1">
        <v>4</v>
      </c>
      <c r="B127" s="1">
        <v>100.13</v>
      </c>
      <c r="C127">
        <f t="shared" si="7"/>
        <v>102.78481129559378</v>
      </c>
      <c r="D127">
        <f t="shared" si="6"/>
        <v>0.23280801346216529</v>
      </c>
      <c r="E127">
        <f t="shared" si="8"/>
        <v>0.97225186478269432</v>
      </c>
      <c r="G127">
        <f t="shared" si="5"/>
        <v>100.15907247870334</v>
      </c>
    </row>
    <row r="128" spans="1:7" x14ac:dyDescent="0.25">
      <c r="A128" s="1">
        <v>5</v>
      </c>
      <c r="B128" s="1">
        <v>101.63</v>
      </c>
      <c r="C128">
        <f t="shared" si="7"/>
        <v>103.93432248577946</v>
      </c>
      <c r="D128">
        <f t="shared" si="6"/>
        <v>0.24590337864102874</v>
      </c>
      <c r="E128">
        <f t="shared" si="8"/>
        <v>0.97581670626214567</v>
      </c>
      <c r="G128">
        <f t="shared" si="5"/>
        <v>101.66080486066521</v>
      </c>
    </row>
    <row r="129" spans="1:7" x14ac:dyDescent="0.25">
      <c r="A129" s="1">
        <v>6</v>
      </c>
      <c r="B129" s="1">
        <v>107.22</v>
      </c>
      <c r="C129">
        <f t="shared" si="7"/>
        <v>104.39975052724193</v>
      </c>
      <c r="D129">
        <f t="shared" si="6"/>
        <v>0.24903935078382053</v>
      </c>
      <c r="E129">
        <f t="shared" si="8"/>
        <v>1.0265056946432944</v>
      </c>
      <c r="G129">
        <f t="shared" si="5"/>
        <v>107.42257874732299</v>
      </c>
    </row>
    <row r="130" spans="1:7" x14ac:dyDescent="0.25">
      <c r="A130" s="1">
        <v>7</v>
      </c>
      <c r="B130" s="1">
        <v>107.87</v>
      </c>
      <c r="C130">
        <f t="shared" si="7"/>
        <v>104.42385168189608</v>
      </c>
      <c r="D130">
        <f t="shared" si="6"/>
        <v>0.24582604478053904</v>
      </c>
      <c r="E130">
        <f t="shared" si="8"/>
        <v>1.0335281409588593</v>
      </c>
      <c r="G130">
        <f t="shared" si="5"/>
        <v>108.17905743561501</v>
      </c>
    </row>
    <row r="131" spans="1:7" x14ac:dyDescent="0.25">
      <c r="A131" s="1">
        <v>8</v>
      </c>
      <c r="B131" s="1">
        <v>106.03</v>
      </c>
      <c r="C131">
        <f t="shared" si="7"/>
        <v>104.64130235553142</v>
      </c>
      <c r="D131">
        <f t="shared" si="6"/>
        <v>0.24542069454649679</v>
      </c>
      <c r="E131">
        <f t="shared" si="8"/>
        <v>1.0133358939938453</v>
      </c>
      <c r="G131">
        <f t="shared" si="5"/>
        <v>106.28548127003556</v>
      </c>
    </row>
    <row r="132" spans="1:7" x14ac:dyDescent="0.25">
      <c r="A132" s="1">
        <v>9</v>
      </c>
      <c r="B132" s="1">
        <v>106.99</v>
      </c>
      <c r="C132">
        <f t="shared" si="7"/>
        <v>105.68860479761892</v>
      </c>
      <c r="D132">
        <f t="shared" si="6"/>
        <v>0.25687580300575524</v>
      </c>
      <c r="E132">
        <f t="shared" si="8"/>
        <v>1.0105185339783866</v>
      </c>
      <c r="G132">
        <f t="shared" si="5"/>
        <v>107.05987173817886</v>
      </c>
    </row>
    <row r="133" spans="1:7" x14ac:dyDescent="0.25">
      <c r="A133" s="1">
        <v>10</v>
      </c>
      <c r="B133" s="1">
        <v>111.91</v>
      </c>
      <c r="C133">
        <f t="shared" si="7"/>
        <v>108.38135367437339</v>
      </c>
      <c r="D133">
        <f t="shared" si="6"/>
        <v>0.29167294153440343</v>
      </c>
      <c r="E133">
        <f t="shared" si="8"/>
        <v>1.0272358882027313</v>
      </c>
      <c r="G133">
        <f t="shared" ref="G133:G196" si="9">(C133+D133)*E133</f>
        <v>111.63283301947109</v>
      </c>
    </row>
    <row r="134" spans="1:7" x14ac:dyDescent="0.25">
      <c r="A134" s="1">
        <v>11</v>
      </c>
      <c r="B134" s="1">
        <v>113.14</v>
      </c>
      <c r="C134">
        <f t="shared" si="7"/>
        <v>111.02407975749053</v>
      </c>
      <c r="D134">
        <f t="shared" ref="D134:D197" si="10">$E$2*(C134-C133)+(1-$E$2)*D133</f>
        <v>0.32525840324730204</v>
      </c>
      <c r="E134">
        <f t="shared" si="8"/>
        <v>1.0141014407870779</v>
      </c>
      <c r="G134">
        <f t="shared" si="9"/>
        <v>112.91952425949178</v>
      </c>
    </row>
    <row r="135" spans="1:7" x14ac:dyDescent="0.25">
      <c r="A135" s="1">
        <v>12</v>
      </c>
      <c r="B135" s="1">
        <v>137.24</v>
      </c>
      <c r="C135">
        <f t="shared" si="7"/>
        <v>113.0258243198835</v>
      </c>
      <c r="D135">
        <f t="shared" si="10"/>
        <v>0.34920748407168795</v>
      </c>
      <c r="E135">
        <f t="shared" si="8"/>
        <v>1.2100654998523699</v>
      </c>
      <c r="G135">
        <f t="shared" si="9"/>
        <v>137.19121453063136</v>
      </c>
    </row>
    <row r="136" spans="1:7" x14ac:dyDescent="0.25">
      <c r="A136" s="1" t="s">
        <v>11</v>
      </c>
      <c r="B136" s="1">
        <v>108.01</v>
      </c>
      <c r="C136">
        <f t="shared" si="7"/>
        <v>113.14932285401356</v>
      </c>
      <c r="D136">
        <f t="shared" si="10"/>
        <v>0.3459831676313459</v>
      </c>
      <c r="E136">
        <f t="shared" si="8"/>
        <v>0.95502982724382379</v>
      </c>
      <c r="G136">
        <f t="shared" si="9"/>
        <v>108.39140250283646</v>
      </c>
    </row>
    <row r="137" spans="1:7" x14ac:dyDescent="0.25">
      <c r="A137" s="1">
        <v>2</v>
      </c>
      <c r="B137" s="1">
        <v>110.49</v>
      </c>
      <c r="C137">
        <f t="shared" si="7"/>
        <v>116.04934566465678</v>
      </c>
      <c r="D137">
        <f t="shared" si="10"/>
        <v>0.3824683491555092</v>
      </c>
      <c r="E137">
        <f t="shared" si="8"/>
        <v>0.9472869845159877</v>
      </c>
      <c r="G137">
        <f t="shared" si="9"/>
        <v>110.29434199887056</v>
      </c>
    </row>
    <row r="138" spans="1:7" x14ac:dyDescent="0.25">
      <c r="A138" s="1">
        <v>3</v>
      </c>
      <c r="B138" s="1">
        <v>114.8</v>
      </c>
      <c r="C138">
        <f t="shared" si="7"/>
        <v>117.08580899837912</v>
      </c>
      <c r="D138">
        <f t="shared" si="10"/>
        <v>0.39181085321299308</v>
      </c>
      <c r="E138">
        <f t="shared" si="8"/>
        <v>0.97919433282688262</v>
      </c>
      <c r="G138">
        <f t="shared" si="9"/>
        <v>115.03341959266987</v>
      </c>
    </row>
    <row r="139" spans="1:7" x14ac:dyDescent="0.25">
      <c r="A139" s="1">
        <v>4</v>
      </c>
      <c r="B139" s="1">
        <v>114.11</v>
      </c>
      <c r="C139">
        <f t="shared" si="7"/>
        <v>117.42928575037411</v>
      </c>
      <c r="D139">
        <f t="shared" si="10"/>
        <v>0.39112038685254663</v>
      </c>
      <c r="E139">
        <f t="shared" si="8"/>
        <v>0.97182818852956454</v>
      </c>
      <c r="G139">
        <f t="shared" si="9"/>
        <v>114.50119186815857</v>
      </c>
    </row>
    <row r="140" spans="1:7" x14ac:dyDescent="0.25">
      <c r="A140" s="1">
        <v>5</v>
      </c>
      <c r="B140" s="1">
        <v>114.57</v>
      </c>
      <c r="C140">
        <f t="shared" si="7"/>
        <v>117.64127149745204</v>
      </c>
      <c r="D140">
        <f t="shared" si="10"/>
        <v>0.38856139765779196</v>
      </c>
      <c r="E140">
        <f t="shared" si="8"/>
        <v>0.97424357042761089</v>
      </c>
      <c r="G140">
        <f t="shared" si="9"/>
        <v>114.98980581670608</v>
      </c>
    </row>
    <row r="141" spans="1:7" x14ac:dyDescent="0.25">
      <c r="A141" s="1">
        <v>6</v>
      </c>
      <c r="B141" s="1">
        <v>122.02</v>
      </c>
      <c r="C141">
        <f t="shared" si="7"/>
        <v>118.39565483766248</v>
      </c>
      <c r="D141">
        <f t="shared" si="10"/>
        <v>0.39378726798289609</v>
      </c>
      <c r="E141">
        <f t="shared" si="8"/>
        <v>1.0298636387318776</v>
      </c>
      <c r="G141">
        <f t="shared" si="9"/>
        <v>122.33692708984965</v>
      </c>
    </row>
    <row r="142" spans="1:7" x14ac:dyDescent="0.25">
      <c r="A142" s="1">
        <v>7</v>
      </c>
      <c r="B142" s="1">
        <v>120.55</v>
      </c>
      <c r="C142">
        <f t="shared" si="7"/>
        <v>117.8524417543226</v>
      </c>
      <c r="D142">
        <f t="shared" si="10"/>
        <v>0.38040195190146625</v>
      </c>
      <c r="E142">
        <f t="shared" si="8"/>
        <v>1.0248284948810453</v>
      </c>
      <c r="G142">
        <f t="shared" si="9"/>
        <v>121.16838726095547</v>
      </c>
    </row>
    <row r="143" spans="1:7" x14ac:dyDescent="0.25">
      <c r="A143" s="1">
        <v>8</v>
      </c>
      <c r="B143" s="1">
        <v>118.38</v>
      </c>
      <c r="C143">
        <f t="shared" si="7"/>
        <v>117.6180503391906</v>
      </c>
      <c r="D143">
        <f t="shared" si="10"/>
        <v>0.37161945408181002</v>
      </c>
      <c r="E143">
        <f t="shared" si="8"/>
        <v>1.0077281686640531</v>
      </c>
      <c r="G143">
        <f t="shared" si="9"/>
        <v>118.90151386205076</v>
      </c>
    </row>
    <row r="144" spans="1:7" x14ac:dyDescent="0.25">
      <c r="A144" s="1">
        <v>9</v>
      </c>
      <c r="B144" s="1">
        <v>118.74</v>
      </c>
      <c r="C144">
        <f t="shared" si="7"/>
        <v>117.77803494123503</v>
      </c>
      <c r="D144">
        <f t="shared" si="10"/>
        <v>0.36859619012639327</v>
      </c>
      <c r="E144">
        <f t="shared" si="8"/>
        <v>1.0085961272485846</v>
      </c>
      <c r="G144">
        <f t="shared" si="9"/>
        <v>119.1622346065582</v>
      </c>
    </row>
    <row r="145" spans="1:7" x14ac:dyDescent="0.25">
      <c r="A145" s="1">
        <v>10</v>
      </c>
      <c r="B145" s="1">
        <v>117.31</v>
      </c>
      <c r="C145">
        <f t="shared" ref="C145:C208" si="11">$D$2*(B145/E133)+(1-$D$2)*(C144+D144)</f>
        <v>116.42660281551321</v>
      </c>
      <c r="D145">
        <f t="shared" si="10"/>
        <v>0.34402509722964475</v>
      </c>
      <c r="E145">
        <f t="shared" ref="E145:E208" si="12">$F$2*(B145/C145)+(1-$F$2)*E133</f>
        <v>1.0111690039561516</v>
      </c>
      <c r="G145">
        <f t="shared" si="9"/>
        <v>118.07483951786259</v>
      </c>
    </row>
    <row r="146" spans="1:7" x14ac:dyDescent="0.25">
      <c r="A146" s="1">
        <v>11</v>
      </c>
      <c r="B146" s="1">
        <v>118.37</v>
      </c>
      <c r="C146">
        <f t="shared" si="11"/>
        <v>116.75031820961308</v>
      </c>
      <c r="D146">
        <f t="shared" si="10"/>
        <v>0.34373496735346259</v>
      </c>
      <c r="E146">
        <f t="shared" si="12"/>
        <v>1.0139146716930616</v>
      </c>
      <c r="G146">
        <f t="shared" si="9"/>
        <v>118.72337848413393</v>
      </c>
    </row>
    <row r="147" spans="1:7" x14ac:dyDescent="0.25">
      <c r="A147" s="1">
        <v>12</v>
      </c>
      <c r="B147" s="1">
        <v>146.18</v>
      </c>
      <c r="C147">
        <f t="shared" si="11"/>
        <v>118.7105232695296</v>
      </c>
      <c r="D147">
        <f t="shared" si="10"/>
        <v>0.36682670162505543</v>
      </c>
      <c r="E147">
        <f t="shared" si="12"/>
        <v>1.2275102777082774</v>
      </c>
      <c r="G147">
        <f t="shared" si="9"/>
        <v>146.1686709318578</v>
      </c>
    </row>
    <row r="148" spans="1:7" x14ac:dyDescent="0.25">
      <c r="A148" s="1" t="s">
        <v>12</v>
      </c>
      <c r="B148" s="1">
        <v>118.26</v>
      </c>
      <c r="C148">
        <f t="shared" si="11"/>
        <v>121.14787303612519</v>
      </c>
      <c r="D148">
        <f t="shared" si="10"/>
        <v>0.39640471153657408</v>
      </c>
      <c r="E148">
        <f t="shared" si="12"/>
        <v>0.97231044741925188</v>
      </c>
      <c r="G148">
        <f t="shared" si="9"/>
        <v>118.17877107807884</v>
      </c>
    </row>
    <row r="149" spans="1:7" x14ac:dyDescent="0.25">
      <c r="A149" s="1">
        <v>2</v>
      </c>
      <c r="B149" s="1">
        <v>118.74</v>
      </c>
      <c r="C149">
        <f t="shared" si="11"/>
        <v>123.20164153921718</v>
      </c>
      <c r="D149">
        <f t="shared" si="10"/>
        <v>0.42008062391010559</v>
      </c>
      <c r="E149">
        <f t="shared" si="12"/>
        <v>0.96077850920405838</v>
      </c>
      <c r="G149">
        <f t="shared" si="9"/>
        <v>118.77309392512774</v>
      </c>
    </row>
    <row r="150" spans="1:7" x14ac:dyDescent="0.25">
      <c r="A150" s="1">
        <v>3</v>
      </c>
      <c r="B150" s="1">
        <v>127.17</v>
      </c>
      <c r="C150">
        <f t="shared" si="11"/>
        <v>126.34553556584878</v>
      </c>
      <c r="D150">
        <f t="shared" si="10"/>
        <v>0.45899107179925785</v>
      </c>
      <c r="E150">
        <f t="shared" si="12"/>
        <v>1.0015436599955618</v>
      </c>
      <c r="G150">
        <f t="shared" si="9"/>
        <v>127.00026971267474</v>
      </c>
    </row>
    <row r="151" spans="1:7" x14ac:dyDescent="0.25">
      <c r="A151" s="1">
        <v>4</v>
      </c>
      <c r="B151" s="1">
        <v>124.5</v>
      </c>
      <c r="C151">
        <f t="shared" si="11"/>
        <v>127.37302532320325</v>
      </c>
      <c r="D151">
        <f t="shared" si="10"/>
        <v>0.46711223694854676</v>
      </c>
      <c r="E151">
        <f t="shared" si="12"/>
        <v>0.97642037592958841</v>
      </c>
      <c r="G151">
        <f t="shared" si="9"/>
        <v>124.82571517537372</v>
      </c>
    </row>
    <row r="152" spans="1:7" x14ac:dyDescent="0.25">
      <c r="A152" s="1">
        <v>5</v>
      </c>
      <c r="B152" s="1">
        <v>124.74</v>
      </c>
      <c r="C152">
        <f t="shared" si="11"/>
        <v>127.92627446085595</v>
      </c>
      <c r="D152">
        <f t="shared" si="10"/>
        <v>0.46834272703381957</v>
      </c>
      <c r="E152">
        <f t="shared" si="12"/>
        <v>0.97493807506079544</v>
      </c>
      <c r="G152">
        <f t="shared" si="9"/>
        <v>125.17680092932896</v>
      </c>
    </row>
    <row r="153" spans="1:7" x14ac:dyDescent="0.25">
      <c r="A153" s="1">
        <v>6</v>
      </c>
      <c r="B153" s="1">
        <v>132.85</v>
      </c>
      <c r="C153">
        <f t="shared" si="11"/>
        <v>128.65741472482466</v>
      </c>
      <c r="D153">
        <f t="shared" si="10"/>
        <v>0.47209686447072541</v>
      </c>
      <c r="E153">
        <f t="shared" si="12"/>
        <v>1.032090762254926</v>
      </c>
      <c r="G153">
        <f t="shared" si="9"/>
        <v>133.27337604580219</v>
      </c>
    </row>
    <row r="154" spans="1:7" x14ac:dyDescent="0.25">
      <c r="A154" s="1">
        <v>7</v>
      </c>
      <c r="B154" s="1">
        <v>132.19</v>
      </c>
      <c r="C154">
        <f t="shared" si="11"/>
        <v>129.06759714809772</v>
      </c>
      <c r="D154">
        <f t="shared" si="10"/>
        <v>0.47121239909750973</v>
      </c>
      <c r="E154">
        <f t="shared" si="12"/>
        <v>1.0243080148941668</v>
      </c>
      <c r="G154">
        <f t="shared" si="9"/>
        <v>132.6876408590411</v>
      </c>
    </row>
    <row r="155" spans="1:7" x14ac:dyDescent="0.25">
      <c r="A155" s="1">
        <v>8</v>
      </c>
      <c r="B155" s="1">
        <v>132.97999999999999</v>
      </c>
      <c r="C155">
        <f t="shared" si="11"/>
        <v>130.59401185113865</v>
      </c>
      <c r="D155">
        <f t="shared" si="10"/>
        <v>0.48628626363576344</v>
      </c>
      <c r="E155">
        <f t="shared" si="12"/>
        <v>1.0163486988230013</v>
      </c>
      <c r="G155">
        <f t="shared" si="9"/>
        <v>133.22329043028208</v>
      </c>
    </row>
    <row r="156" spans="1:7" x14ac:dyDescent="0.25">
      <c r="A156" s="1">
        <v>9</v>
      </c>
      <c r="B156" s="1">
        <v>135.91</v>
      </c>
      <c r="C156">
        <f t="shared" si="11"/>
        <v>132.68022345834629</v>
      </c>
      <c r="D156">
        <f t="shared" si="10"/>
        <v>0.50914165147010881</v>
      </c>
      <c r="E156">
        <f t="shared" si="12"/>
        <v>1.0214723633039549</v>
      </c>
      <c r="G156">
        <f t="shared" si="9"/>
        <v>136.04925554567748</v>
      </c>
    </row>
    <row r="157" spans="1:7" x14ac:dyDescent="0.25">
      <c r="A157" s="1">
        <v>10</v>
      </c>
      <c r="B157" s="1">
        <v>133.46</v>
      </c>
      <c r="C157">
        <f t="shared" si="11"/>
        <v>132.6648904317496</v>
      </c>
      <c r="D157">
        <f t="shared" si="10"/>
        <v>0.50164938176848095</v>
      </c>
      <c r="E157">
        <f t="shared" si="12"/>
        <v>1.0069367630469996</v>
      </c>
      <c r="G157">
        <f t="shared" si="9"/>
        <v>134.09028454599331</v>
      </c>
    </row>
    <row r="158" spans="1:7" x14ac:dyDescent="0.25">
      <c r="A158" s="1">
        <v>11</v>
      </c>
      <c r="B158" s="1">
        <v>135.86000000000001</v>
      </c>
      <c r="C158">
        <f t="shared" si="11"/>
        <v>133.52778721092128</v>
      </c>
      <c r="D158">
        <f t="shared" si="10"/>
        <v>0.50680990341717569</v>
      </c>
      <c r="E158">
        <f t="shared" si="12"/>
        <v>1.0168187785508249</v>
      </c>
      <c r="G158">
        <f t="shared" si="9"/>
        <v>136.28889532135355</v>
      </c>
    </row>
    <row r="159" spans="1:7" x14ac:dyDescent="0.25">
      <c r="A159" s="1">
        <v>12</v>
      </c>
      <c r="B159" s="1">
        <v>170.78</v>
      </c>
      <c r="C159">
        <f t="shared" si="11"/>
        <v>136.25385565689129</v>
      </c>
      <c r="D159">
        <f t="shared" si="10"/>
        <v>0.53851264185963998</v>
      </c>
      <c r="E159">
        <f t="shared" si="12"/>
        <v>1.2486774257254516</v>
      </c>
      <c r="G159">
        <f t="shared" si="9"/>
        <v>170.8095423061722</v>
      </c>
    </row>
    <row r="160" spans="1:7" x14ac:dyDescent="0.25">
      <c r="A160" s="1" t="s">
        <v>13</v>
      </c>
      <c r="B160" s="1">
        <v>131.16</v>
      </c>
      <c r="C160">
        <f t="shared" si="11"/>
        <v>135.96560430693867</v>
      </c>
      <c r="D160">
        <f t="shared" si="10"/>
        <v>0.52670208347561265</v>
      </c>
      <c r="E160">
        <f t="shared" si="12"/>
        <v>0.96605100630095797</v>
      </c>
      <c r="G160">
        <f t="shared" si="9"/>
        <v>131.85852994079841</v>
      </c>
    </row>
    <row r="161" spans="1:7" x14ac:dyDescent="0.25">
      <c r="A161" s="1">
        <v>2</v>
      </c>
      <c r="B161" s="1">
        <v>132.47</v>
      </c>
      <c r="C161">
        <f t="shared" si="11"/>
        <v>137.09607214999241</v>
      </c>
      <c r="D161">
        <f t="shared" si="10"/>
        <v>0.5353270487914622</v>
      </c>
      <c r="E161">
        <f t="shared" si="12"/>
        <v>0.96525816719165025</v>
      </c>
      <c r="G161">
        <f t="shared" si="9"/>
        <v>132.84983213864047</v>
      </c>
    </row>
    <row r="162" spans="1:7" x14ac:dyDescent="0.25">
      <c r="A162" s="1">
        <v>3</v>
      </c>
      <c r="B162" s="1">
        <v>140.68</v>
      </c>
      <c r="C162">
        <f t="shared" si="11"/>
        <v>138.8654450818243</v>
      </c>
      <c r="D162">
        <f t="shared" si="10"/>
        <v>0.55295574464004393</v>
      </c>
      <c r="E162">
        <f t="shared" si="12"/>
        <v>1.01096657151501</v>
      </c>
      <c r="G162">
        <f t="shared" si="9"/>
        <v>140.94734268963609</v>
      </c>
    </row>
    <row r="163" spans="1:7" x14ac:dyDescent="0.25">
      <c r="A163" s="1">
        <v>4</v>
      </c>
      <c r="B163" s="1">
        <v>139.28</v>
      </c>
      <c r="C163">
        <f t="shared" si="11"/>
        <v>140.82384350256791</v>
      </c>
      <c r="D163">
        <f t="shared" si="10"/>
        <v>0.57303289234593247</v>
      </c>
      <c r="E163">
        <f t="shared" si="12"/>
        <v>0.98673733926301321</v>
      </c>
      <c r="G163">
        <f t="shared" si="9"/>
        <v>139.52157759401845</v>
      </c>
    </row>
    <row r="164" spans="1:7" x14ac:dyDescent="0.25">
      <c r="A164" s="1">
        <v>5</v>
      </c>
      <c r="B164" s="1">
        <v>144.43</v>
      </c>
      <c r="C164">
        <f t="shared" si="11"/>
        <v>144.33662714303424</v>
      </c>
      <c r="D164">
        <f t="shared" si="10"/>
        <v>0.61502806652987085</v>
      </c>
      <c r="E164">
        <f t="shared" si="12"/>
        <v>0.99596080438581658</v>
      </c>
      <c r="G164">
        <f t="shared" si="9"/>
        <v>144.36616711957302</v>
      </c>
    </row>
    <row r="165" spans="1:7" x14ac:dyDescent="0.25">
      <c r="A165" s="1">
        <v>6</v>
      </c>
      <c r="B165" s="1">
        <v>155.99</v>
      </c>
      <c r="C165">
        <f t="shared" si="11"/>
        <v>147.64836280704236</v>
      </c>
      <c r="D165">
        <f t="shared" si="10"/>
        <v>0.65355130029438568</v>
      </c>
      <c r="E165">
        <f t="shared" si="12"/>
        <v>1.0520480364384264</v>
      </c>
      <c r="G165">
        <f t="shared" si="9"/>
        <v>156.02073753668381</v>
      </c>
    </row>
    <row r="166" spans="1:7" x14ac:dyDescent="0.25">
      <c r="A166" s="1">
        <v>7</v>
      </c>
      <c r="B166" s="1">
        <v>152.55000000000001</v>
      </c>
      <c r="C166">
        <f t="shared" si="11"/>
        <v>148.57554288616598</v>
      </c>
      <c r="D166">
        <f t="shared" si="10"/>
        <v>0.65746016509730099</v>
      </c>
      <c r="E166">
        <f t="shared" si="12"/>
        <v>1.0263052221141564</v>
      </c>
      <c r="G166">
        <f t="shared" si="9"/>
        <v>153.15861034328933</v>
      </c>
    </row>
    <row r="167" spans="1:7" x14ac:dyDescent="0.25">
      <c r="A167" s="1">
        <v>8</v>
      </c>
      <c r="B167" s="1">
        <v>152.1</v>
      </c>
      <c r="C167">
        <f t="shared" si="11"/>
        <v>149.41618950894349</v>
      </c>
      <c r="D167">
        <f t="shared" si="10"/>
        <v>0.66007703566135745</v>
      </c>
      <c r="E167">
        <f t="shared" si="12"/>
        <v>1.0176679167780098</v>
      </c>
      <c r="G167">
        <f t="shared" si="9"/>
        <v>152.72780153226932</v>
      </c>
    </row>
    <row r="168" spans="1:7" x14ac:dyDescent="0.25">
      <c r="A168" s="1">
        <v>9</v>
      </c>
      <c r="B168" s="1">
        <v>155.75</v>
      </c>
      <c r="C168">
        <f t="shared" si="11"/>
        <v>151.12202710089608</v>
      </c>
      <c r="D168">
        <f t="shared" si="10"/>
        <v>0.67501602215339995</v>
      </c>
      <c r="E168">
        <f t="shared" si="12"/>
        <v>1.0289559400656922</v>
      </c>
      <c r="G168">
        <f t="shared" si="9"/>
        <v>156.19246920586977</v>
      </c>
    </row>
    <row r="169" spans="1:7" x14ac:dyDescent="0.25">
      <c r="A169" s="1">
        <v>10</v>
      </c>
      <c r="B169" s="1">
        <v>154.5</v>
      </c>
      <c r="C169">
        <f t="shared" si="11"/>
        <v>152.51112569839097</v>
      </c>
      <c r="D169">
        <f t="shared" si="10"/>
        <v>0.68521689450706968</v>
      </c>
      <c r="E169">
        <f t="shared" si="12"/>
        <v>1.0119282186923246</v>
      </c>
      <c r="G169">
        <f t="shared" si="9"/>
        <v>155.02370207021042</v>
      </c>
    </row>
    <row r="170" spans="1:7" x14ac:dyDescent="0.25">
      <c r="A170" s="1">
        <v>11</v>
      </c>
      <c r="B170" s="1">
        <v>157.28</v>
      </c>
      <c r="C170">
        <f t="shared" si="11"/>
        <v>153.842243871672</v>
      </c>
      <c r="D170">
        <f t="shared" si="10"/>
        <v>0.69444377767908139</v>
      </c>
      <c r="E170">
        <f t="shared" si="12"/>
        <v>1.0213385055864259</v>
      </c>
      <c r="G170">
        <f t="shared" si="9"/>
        <v>157.83426962206451</v>
      </c>
    </row>
    <row r="171" spans="1:7" x14ac:dyDescent="0.25">
      <c r="A171" s="1">
        <v>12</v>
      </c>
      <c r="B171" s="1">
        <v>196.92</v>
      </c>
      <c r="C171">
        <f t="shared" si="11"/>
        <v>155.9164593097463</v>
      </c>
      <c r="D171">
        <f t="shared" si="10"/>
        <v>0.71415420763624937</v>
      </c>
      <c r="E171">
        <f t="shared" si="12"/>
        <v>1.260376287968421</v>
      </c>
      <c r="G171">
        <f t="shared" si="9"/>
        <v>197.41351124725503</v>
      </c>
    </row>
    <row r="172" spans="1:7" x14ac:dyDescent="0.25">
      <c r="A172" s="1" t="s">
        <v>14</v>
      </c>
      <c r="B172" s="1">
        <v>156.75</v>
      </c>
      <c r="C172">
        <f t="shared" si="11"/>
        <v>159.08317078642909</v>
      </c>
      <c r="D172">
        <f t="shared" si="10"/>
        <v>0.74918968463223168</v>
      </c>
      <c r="E172">
        <f t="shared" si="12"/>
        <v>0.98181887830551806</v>
      </c>
      <c r="G172">
        <f t="shared" si="9"/>
        <v>156.92642887462065</v>
      </c>
    </row>
    <row r="173" spans="1:7" x14ac:dyDescent="0.25">
      <c r="A173" s="1">
        <v>2</v>
      </c>
      <c r="B173" s="1">
        <v>159.41</v>
      </c>
      <c r="C173">
        <f t="shared" si="11"/>
        <v>162.14863348612528</v>
      </c>
      <c r="D173">
        <f t="shared" si="10"/>
        <v>0.78227830236193563</v>
      </c>
      <c r="E173">
        <f t="shared" si="12"/>
        <v>0.97985632484619989</v>
      </c>
      <c r="G173">
        <f t="shared" si="9"/>
        <v>159.64888442890745</v>
      </c>
    </row>
    <row r="174" spans="1:7" x14ac:dyDescent="0.25">
      <c r="A174" s="1">
        <v>3</v>
      </c>
      <c r="B174" s="1">
        <v>168.02</v>
      </c>
      <c r="C174">
        <f t="shared" si="11"/>
        <v>164.35439333145899</v>
      </c>
      <c r="D174">
        <f t="shared" si="10"/>
        <v>0.80261314040320253</v>
      </c>
      <c r="E174">
        <f t="shared" si="12"/>
        <v>1.0202366930569187</v>
      </c>
      <c r="G174">
        <f t="shared" si="9"/>
        <v>168.49923811803279</v>
      </c>
    </row>
    <row r="175" spans="1:7" x14ac:dyDescent="0.25">
      <c r="A175" s="1">
        <v>4</v>
      </c>
      <c r="B175" s="1">
        <v>167.51</v>
      </c>
      <c r="C175">
        <f t="shared" si="11"/>
        <v>167.16357334942177</v>
      </c>
      <c r="D175">
        <f t="shared" si="10"/>
        <v>0.83127751801709149</v>
      </c>
      <c r="E175">
        <f t="shared" si="12"/>
        <v>0.99927716974441583</v>
      </c>
      <c r="G175">
        <f t="shared" si="9"/>
        <v>167.87341910644952</v>
      </c>
    </row>
    <row r="176" spans="1:7" x14ac:dyDescent="0.25">
      <c r="A176" s="1">
        <v>5</v>
      </c>
      <c r="B176" s="1">
        <v>170.53</v>
      </c>
      <c r="C176">
        <f t="shared" si="11"/>
        <v>169.40102037242133</v>
      </c>
      <c r="D176">
        <f t="shared" si="10"/>
        <v>0.85136504867989948</v>
      </c>
      <c r="E176">
        <f t="shared" si="12"/>
        <v>1.0047135037300665</v>
      </c>
      <c r="G176">
        <f t="shared" si="9"/>
        <v>171.05487067483631</v>
      </c>
    </row>
    <row r="177" spans="1:7" x14ac:dyDescent="0.25">
      <c r="A177" s="1">
        <v>6</v>
      </c>
      <c r="B177" s="1">
        <v>181.27</v>
      </c>
      <c r="C177">
        <f t="shared" si="11"/>
        <v>171.14558576185993</v>
      </c>
      <c r="D177">
        <f t="shared" si="10"/>
        <v>0.86412466917333686</v>
      </c>
      <c r="E177">
        <f t="shared" si="12"/>
        <v>1.0578609900609965</v>
      </c>
      <c r="G177">
        <f t="shared" si="9"/>
        <v>181.9623625766782</v>
      </c>
    </row>
    <row r="178" spans="1:7" x14ac:dyDescent="0.25">
      <c r="A178" s="1">
        <v>7</v>
      </c>
      <c r="B178" s="1">
        <v>177.65</v>
      </c>
      <c r="C178">
        <f t="shared" si="11"/>
        <v>172.48338474052218</v>
      </c>
      <c r="D178">
        <f t="shared" si="10"/>
        <v>0.87089124118498173</v>
      </c>
      <c r="E178">
        <f t="shared" si="12"/>
        <v>1.0292891423755139</v>
      </c>
      <c r="G178">
        <f t="shared" si="9"/>
        <v>178.43167405233953</v>
      </c>
    </row>
    <row r="179" spans="1:7" x14ac:dyDescent="0.25">
      <c r="A179" s="1">
        <v>8</v>
      </c>
      <c r="B179" s="1">
        <v>173.92</v>
      </c>
      <c r="C179">
        <f t="shared" si="11"/>
        <v>172.28497483573392</v>
      </c>
      <c r="D179">
        <f t="shared" si="10"/>
        <v>0.85561597068494266</v>
      </c>
      <c r="E179">
        <f t="shared" si="12"/>
        <v>1.010980832117526</v>
      </c>
      <c r="G179">
        <f t="shared" si="9"/>
        <v>175.04181856679341</v>
      </c>
    </row>
    <row r="180" spans="1:7" x14ac:dyDescent="0.25">
      <c r="A180" s="1">
        <v>9</v>
      </c>
      <c r="B180" s="1">
        <v>177.92</v>
      </c>
      <c r="C180">
        <f t="shared" si="11"/>
        <v>173.04146996942995</v>
      </c>
      <c r="D180">
        <f t="shared" si="10"/>
        <v>0.8542000013830322</v>
      </c>
      <c r="E180">
        <f t="shared" si="12"/>
        <v>1.0283319327898339</v>
      </c>
      <c r="G180">
        <f t="shared" si="9"/>
        <v>178.82247040486919</v>
      </c>
    </row>
    <row r="181" spans="1:7" x14ac:dyDescent="0.25">
      <c r="A181" s="1">
        <v>10</v>
      </c>
      <c r="B181" s="1">
        <v>179.16</v>
      </c>
      <c r="C181">
        <f t="shared" si="11"/>
        <v>175.26946694856025</v>
      </c>
      <c r="D181">
        <f t="shared" si="10"/>
        <v>0.87382508130205316</v>
      </c>
      <c r="E181">
        <f t="shared" si="12"/>
        <v>1.0203256045165348</v>
      </c>
      <c r="G181">
        <f t="shared" si="9"/>
        <v>179.72351092190178</v>
      </c>
    </row>
    <row r="182" spans="1:7" x14ac:dyDescent="0.25">
      <c r="A182" s="1">
        <v>11</v>
      </c>
      <c r="B182" s="1">
        <v>185.43</v>
      </c>
      <c r="C182">
        <f t="shared" si="11"/>
        <v>178.50201478936214</v>
      </c>
      <c r="D182">
        <f t="shared" si="10"/>
        <v>0.9075201056846981</v>
      </c>
      <c r="E182">
        <f t="shared" si="12"/>
        <v>1.0356268394925658</v>
      </c>
      <c r="G182">
        <f t="shared" si="9"/>
        <v>185.80132959818857</v>
      </c>
    </row>
    <row r="183" spans="1:7" x14ac:dyDescent="0.25">
      <c r="A183" s="1">
        <v>12</v>
      </c>
      <c r="B183" s="1">
        <v>232.72</v>
      </c>
      <c r="C183">
        <f t="shared" si="11"/>
        <v>181.69032118781934</v>
      </c>
      <c r="D183">
        <f t="shared" si="10"/>
        <v>0.94010178550995582</v>
      </c>
      <c r="E183">
        <f t="shared" si="12"/>
        <v>1.2771269175779583</v>
      </c>
      <c r="G183">
        <f t="shared" si="9"/>
        <v>233.24222914788677</v>
      </c>
    </row>
    <row r="184" spans="1:7" x14ac:dyDescent="0.25">
      <c r="A184" s="1" t="s">
        <v>15</v>
      </c>
      <c r="B184" s="1">
        <v>179.19</v>
      </c>
      <c r="C184">
        <f t="shared" si="11"/>
        <v>182.57716165421436</v>
      </c>
      <c r="D184">
        <f t="shared" si="10"/>
        <v>0.93934093244276029</v>
      </c>
      <c r="E184">
        <f t="shared" si="12"/>
        <v>0.98151564635779365</v>
      </c>
      <c r="G184">
        <f t="shared" si="9"/>
        <v>180.12431865366446</v>
      </c>
    </row>
    <row r="185" spans="1:7" x14ac:dyDescent="0.25">
      <c r="A185" s="1">
        <v>2</v>
      </c>
      <c r="B185" s="1">
        <v>184.39</v>
      </c>
      <c r="C185">
        <f t="shared" si="11"/>
        <v>185.54907049084045</v>
      </c>
      <c r="D185">
        <f t="shared" si="10"/>
        <v>0.96837674210500368</v>
      </c>
      <c r="E185">
        <f t="shared" si="12"/>
        <v>0.99122020881354023</v>
      </c>
      <c r="G185">
        <f t="shared" si="9"/>
        <v>184.87986299360864</v>
      </c>
    </row>
    <row r="186" spans="1:7" x14ac:dyDescent="0.25">
      <c r="A186" s="1">
        <v>3</v>
      </c>
      <c r="B186" s="1">
        <v>192.13</v>
      </c>
      <c r="C186">
        <f t="shared" si="11"/>
        <v>187.30255759567763</v>
      </c>
      <c r="D186">
        <f t="shared" si="10"/>
        <v>0.97959226657000575</v>
      </c>
      <c r="E186">
        <f t="shared" si="12"/>
        <v>1.024764272204052</v>
      </c>
      <c r="G186">
        <f t="shared" si="9"/>
        <v>192.94482027260042</v>
      </c>
    </row>
    <row r="187" spans="1:7" x14ac:dyDescent="0.25">
      <c r="A187" s="1">
        <v>4</v>
      </c>
      <c r="B187" s="1">
        <v>194.06</v>
      </c>
      <c r="C187">
        <f t="shared" si="11"/>
        <v>190.86122626799323</v>
      </c>
      <c r="D187">
        <f t="shared" si="10"/>
        <v>1.0164351053590501</v>
      </c>
      <c r="E187">
        <f t="shared" si="12"/>
        <v>1.0135730392062459</v>
      </c>
      <c r="G187">
        <f t="shared" si="9"/>
        <v>194.48202439397556</v>
      </c>
    </row>
    <row r="188" spans="1:7" x14ac:dyDescent="0.25">
      <c r="A188" s="1">
        <v>5</v>
      </c>
      <c r="B188" s="1">
        <v>192.89</v>
      </c>
      <c r="C188">
        <f t="shared" si="11"/>
        <v>191.92447181963087</v>
      </c>
      <c r="D188">
        <f t="shared" si="10"/>
        <v>1.0171038058760424</v>
      </c>
      <c r="E188">
        <f t="shared" si="12"/>
        <v>1.0049729412456951</v>
      </c>
      <c r="G188">
        <f t="shared" si="9"/>
        <v>193.9010627449444</v>
      </c>
    </row>
    <row r="189" spans="1:7" x14ac:dyDescent="0.25">
      <c r="A189" s="1">
        <v>6</v>
      </c>
      <c r="B189" s="1">
        <v>203.31</v>
      </c>
      <c r="C189">
        <f t="shared" si="11"/>
        <v>192.61392474185843</v>
      </c>
      <c r="D189">
        <f t="shared" si="10"/>
        <v>1.0124232199661189</v>
      </c>
      <c r="E189">
        <f t="shared" si="12"/>
        <v>1.0559558347962563</v>
      </c>
      <c r="G189">
        <f t="shared" si="9"/>
        <v>204.46087190057884</v>
      </c>
    </row>
    <row r="190" spans="1:7" x14ac:dyDescent="0.25">
      <c r="A190" s="1">
        <v>7</v>
      </c>
      <c r="B190" s="1">
        <v>203.31</v>
      </c>
      <c r="C190">
        <f t="shared" si="11"/>
        <v>195.32518106970639</v>
      </c>
      <c r="D190">
        <f t="shared" si="10"/>
        <v>1.0366915332986537</v>
      </c>
      <c r="E190">
        <f t="shared" si="12"/>
        <v>1.038766952025473</v>
      </c>
      <c r="G190">
        <f t="shared" si="9"/>
        <v>203.97422389783779</v>
      </c>
    </row>
    <row r="191" spans="1:7" x14ac:dyDescent="0.25">
      <c r="A191" s="1">
        <v>8</v>
      </c>
      <c r="B191" s="1">
        <v>197.61</v>
      </c>
      <c r="C191">
        <f t="shared" si="11"/>
        <v>195.97043866948252</v>
      </c>
      <c r="D191">
        <f t="shared" si="10"/>
        <v>1.0310997884099782</v>
      </c>
      <c r="E191">
        <f t="shared" si="12"/>
        <v>1.0088429244794548</v>
      </c>
      <c r="G191">
        <f t="shared" si="9"/>
        <v>198.74360818481205</v>
      </c>
    </row>
    <row r="192" spans="1:7" x14ac:dyDescent="0.25">
      <c r="A192" s="1">
        <v>9</v>
      </c>
      <c r="B192" s="1">
        <v>201.76</v>
      </c>
      <c r="C192">
        <f t="shared" si="11"/>
        <v>196.65277982350307</v>
      </c>
      <c r="D192">
        <f t="shared" si="10"/>
        <v>1.0261176722871399</v>
      </c>
      <c r="E192">
        <f t="shared" si="12"/>
        <v>1.0264011371439614</v>
      </c>
      <c r="G192">
        <f t="shared" si="9"/>
        <v>202.89784517904366</v>
      </c>
    </row>
    <row r="193" spans="1:7" x14ac:dyDescent="0.25">
      <c r="A193" s="1">
        <v>10</v>
      </c>
      <c r="B193" s="1">
        <v>198.94</v>
      </c>
      <c r="C193">
        <f t="shared" si="11"/>
        <v>196.50143881669663</v>
      </c>
      <c r="D193">
        <f t="shared" si="10"/>
        <v>1.0092973407149683</v>
      </c>
      <c r="E193">
        <f t="shared" si="12"/>
        <v>1.0138527352482787</v>
      </c>
      <c r="G193">
        <f t="shared" si="9"/>
        <v>200.24680009409283</v>
      </c>
    </row>
    <row r="194" spans="1:7" x14ac:dyDescent="0.25">
      <c r="A194" s="1">
        <v>11</v>
      </c>
      <c r="B194" s="1">
        <v>196.75</v>
      </c>
      <c r="C194">
        <f t="shared" si="11"/>
        <v>194.22962905903915</v>
      </c>
      <c r="D194">
        <f t="shared" si="10"/>
        <v>0.96242579413898488</v>
      </c>
      <c r="E194">
        <f t="shared" si="12"/>
        <v>1.0171049054722854</v>
      </c>
      <c r="G194">
        <f t="shared" si="9"/>
        <v>198.53079650038291</v>
      </c>
    </row>
    <row r="195" spans="1:7" x14ac:dyDescent="0.25">
      <c r="A195" s="1">
        <v>12</v>
      </c>
      <c r="B195" s="1">
        <v>240.63</v>
      </c>
      <c r="C195">
        <f t="shared" si="11"/>
        <v>192.23875738892733</v>
      </c>
      <c r="D195">
        <f t="shared" si="10"/>
        <v>0.92023710126851122</v>
      </c>
      <c r="E195">
        <f t="shared" si="12"/>
        <v>1.2563549129633216</v>
      </c>
      <c r="G195">
        <f t="shared" si="9"/>
        <v>242.67625171081269</v>
      </c>
    </row>
    <row r="196" spans="1:7" x14ac:dyDescent="0.25">
      <c r="A196" s="1" t="s">
        <v>16</v>
      </c>
      <c r="B196" s="1">
        <v>185.76</v>
      </c>
      <c r="C196">
        <f t="shared" si="11"/>
        <v>191.45913597353791</v>
      </c>
      <c r="D196">
        <f t="shared" si="10"/>
        <v>0.89595413968044357</v>
      </c>
      <c r="E196">
        <f t="shared" si="12"/>
        <v>0.97228967678633249</v>
      </c>
      <c r="G196">
        <f t="shared" si="9"/>
        <v>187.02486839438694</v>
      </c>
    </row>
    <row r="197" spans="1:7" x14ac:dyDescent="0.25">
      <c r="A197" s="1">
        <v>2</v>
      </c>
      <c r="B197" s="1">
        <v>182.98</v>
      </c>
      <c r="C197">
        <f t="shared" si="11"/>
        <v>188.97586354616763</v>
      </c>
      <c r="D197">
        <f t="shared" si="10"/>
        <v>0.8476809286332071</v>
      </c>
      <c r="E197">
        <f t="shared" si="12"/>
        <v>0.97245474815229715</v>
      </c>
      <c r="G197">
        <f t="shared" ref="G197:G260" si="13">(C197+D197)*E197</f>
        <v>184.59480713561882</v>
      </c>
    </row>
    <row r="198" spans="1:7" x14ac:dyDescent="0.25">
      <c r="A198" s="1">
        <v>3</v>
      </c>
      <c r="B198" s="1">
        <v>191.03</v>
      </c>
      <c r="C198">
        <f t="shared" si="11"/>
        <v>188.33754123137783</v>
      </c>
      <c r="D198">
        <f t="shared" ref="D198:D261" si="14">$E$2*(C198-C197)+(1-$E$2)*D197</f>
        <v>0.82645295034785526</v>
      </c>
      <c r="E198">
        <f t="shared" si="12"/>
        <v>1.0162040518048103</v>
      </c>
      <c r="G198">
        <f t="shared" si="13"/>
        <v>192.2292173430512</v>
      </c>
    </row>
    <row r="199" spans="1:7" x14ac:dyDescent="0.25">
      <c r="A199" s="1">
        <v>4</v>
      </c>
      <c r="B199" s="1">
        <v>188.35</v>
      </c>
      <c r="C199">
        <f t="shared" si="11"/>
        <v>187.71010838563524</v>
      </c>
      <c r="D199">
        <f t="shared" si="14"/>
        <v>0.80568377891745091</v>
      </c>
      <c r="E199">
        <f t="shared" si="12"/>
        <v>1.0052616084106309</v>
      </c>
      <c r="G199">
        <f t="shared" si="13"/>
        <v>189.50768844214247</v>
      </c>
    </row>
    <row r="200" spans="1:7" x14ac:dyDescent="0.25">
      <c r="A200" s="1">
        <v>5</v>
      </c>
      <c r="B200" s="1">
        <v>187.22</v>
      </c>
      <c r="C200">
        <f t="shared" si="11"/>
        <v>187.54738120961099</v>
      </c>
      <c r="D200">
        <f t="shared" si="14"/>
        <v>0.79184975344423247</v>
      </c>
      <c r="E200">
        <f t="shared" si="12"/>
        <v>0.99947903596034693</v>
      </c>
      <c r="G200">
        <f t="shared" si="13"/>
        <v>188.24111299646756</v>
      </c>
    </row>
    <row r="201" spans="1:7" x14ac:dyDescent="0.25">
      <c r="A201" s="1">
        <v>6</v>
      </c>
      <c r="B201" s="1">
        <v>199.02</v>
      </c>
      <c r="C201">
        <f t="shared" si="11"/>
        <v>188.39787056384483</v>
      </c>
      <c r="D201">
        <f t="shared" si="14"/>
        <v>0.79268743679232267</v>
      </c>
      <c r="E201">
        <f t="shared" si="12"/>
        <v>1.0563038024538118</v>
      </c>
      <c r="G201">
        <f t="shared" si="13"/>
        <v>199.84270580443146</v>
      </c>
    </row>
    <row r="202" spans="1:7" x14ac:dyDescent="0.25">
      <c r="A202" s="1">
        <v>7</v>
      </c>
      <c r="B202" s="1">
        <v>194.24</v>
      </c>
      <c r="C202">
        <f t="shared" si="11"/>
        <v>188.23199261099506</v>
      </c>
      <c r="D202">
        <f t="shared" si="14"/>
        <v>0.77899405801507338</v>
      </c>
      <c r="E202">
        <f t="shared" si="12"/>
        <v>1.0331664812063568</v>
      </c>
      <c r="G202">
        <f t="shared" si="13"/>
        <v>195.27981600616283</v>
      </c>
    </row>
    <row r="203" spans="1:7" x14ac:dyDescent="0.25">
      <c r="A203" s="1">
        <v>8</v>
      </c>
      <c r="B203" s="1">
        <v>189.19</v>
      </c>
      <c r="C203">
        <f t="shared" si="11"/>
        <v>188.36632256248089</v>
      </c>
      <c r="D203">
        <f t="shared" si="14"/>
        <v>0.76978484819987447</v>
      </c>
      <c r="E203">
        <f t="shared" si="12"/>
        <v>1.0051875498475824</v>
      </c>
      <c r="G203">
        <f t="shared" si="13"/>
        <v>190.11726039585136</v>
      </c>
    </row>
    <row r="204" spans="1:7" x14ac:dyDescent="0.25">
      <c r="A204" s="1">
        <v>9</v>
      </c>
      <c r="B204" s="1">
        <v>194.3</v>
      </c>
      <c r="C204">
        <f t="shared" si="11"/>
        <v>189.20849098390636</v>
      </c>
      <c r="D204">
        <f t="shared" si="14"/>
        <v>0.77081886809683631</v>
      </c>
      <c r="E204">
        <f t="shared" si="12"/>
        <v>1.0268168511250984</v>
      </c>
      <c r="G204">
        <f t="shared" si="13"/>
        <v>195.07395672115328</v>
      </c>
    </row>
    <row r="205" spans="1:7" x14ac:dyDescent="0.25">
      <c r="A205" s="1">
        <v>10</v>
      </c>
      <c r="B205" s="1">
        <v>193.72</v>
      </c>
      <c r="C205">
        <f t="shared" si="11"/>
        <v>190.45597419064808</v>
      </c>
      <c r="D205">
        <f t="shared" si="14"/>
        <v>0.77762815352399794</v>
      </c>
      <c r="E205">
        <f t="shared" si="12"/>
        <v>1.0165391375366906</v>
      </c>
      <c r="G205">
        <f t="shared" si="13"/>
        <v>194.39644119497913</v>
      </c>
    </row>
    <row r="206" spans="1:7" x14ac:dyDescent="0.25">
      <c r="A206" s="1">
        <v>11</v>
      </c>
      <c r="B206" s="1">
        <v>197.4</v>
      </c>
      <c r="C206">
        <f t="shared" si="11"/>
        <v>192.47414120198422</v>
      </c>
      <c r="D206">
        <f t="shared" si="14"/>
        <v>0.79534960336088434</v>
      </c>
      <c r="E206">
        <f t="shared" si="12"/>
        <v>1.0240452629574386</v>
      </c>
      <c r="G206">
        <f t="shared" si="13"/>
        <v>197.91670653340989</v>
      </c>
    </row>
    <row r="207" spans="1:7" x14ac:dyDescent="0.25">
      <c r="A207" s="1">
        <v>12</v>
      </c>
      <c r="B207" s="1">
        <v>245.37</v>
      </c>
      <c r="C207">
        <f t="shared" si="11"/>
        <v>194.15570507566116</v>
      </c>
      <c r="D207">
        <f t="shared" si="14"/>
        <v>0.80800942585434221</v>
      </c>
      <c r="E207">
        <f t="shared" si="12"/>
        <v>1.2624261758040414</v>
      </c>
      <c r="G207">
        <f t="shared" si="13"/>
        <v>246.12729651869915</v>
      </c>
    </row>
    <row r="208" spans="1:7" x14ac:dyDescent="0.25">
      <c r="A208" s="1" t="s">
        <v>17</v>
      </c>
      <c r="B208" s="1">
        <v>188.2</v>
      </c>
      <c r="C208">
        <f t="shared" si="11"/>
        <v>194.35361412643937</v>
      </c>
      <c r="D208">
        <f t="shared" si="14"/>
        <v>0.79929396875737913</v>
      </c>
      <c r="E208">
        <f t="shared" si="12"/>
        <v>0.96905833828200305</v>
      </c>
      <c r="G208">
        <f t="shared" si="13"/>
        <v>189.11455282963183</v>
      </c>
    </row>
    <row r="209" spans="1:7" x14ac:dyDescent="0.25">
      <c r="A209" s="1">
        <v>2</v>
      </c>
      <c r="B209" s="1">
        <v>188.38</v>
      </c>
      <c r="C209">
        <f t="shared" ref="C209:C272" si="15">$D$2*(B209/E197)+(1-$D$2)*(C208+D208)</f>
        <v>194.52670462375835</v>
      </c>
      <c r="D209">
        <f t="shared" si="14"/>
        <v>0.79034847435638056</v>
      </c>
      <c r="E209">
        <f t="shared" ref="E209:E272" si="16">$F$2*(B209/C209)+(1-$F$2)*E197</f>
        <v>0.96914050969565479</v>
      </c>
      <c r="G209">
        <f t="shared" si="13"/>
        <v>189.28966839176019</v>
      </c>
    </row>
    <row r="210" spans="1:7" x14ac:dyDescent="0.25">
      <c r="A210" s="1">
        <v>3</v>
      </c>
      <c r="B210" s="1">
        <v>202.51</v>
      </c>
      <c r="C210">
        <f t="shared" si="15"/>
        <v>197.0444153396829</v>
      </c>
      <c r="D210">
        <f t="shared" si="14"/>
        <v>0.81502433446451872</v>
      </c>
      <c r="E210">
        <f t="shared" si="16"/>
        <v>1.025635498700548</v>
      </c>
      <c r="G210">
        <f t="shared" si="13"/>
        <v>202.93166508280518</v>
      </c>
    </row>
    <row r="211" spans="1:7" x14ac:dyDescent="0.25">
      <c r="A211" s="1">
        <v>4</v>
      </c>
      <c r="B211" s="1">
        <v>199.88</v>
      </c>
      <c r="C211">
        <f t="shared" si="15"/>
        <v>198.28405805074993</v>
      </c>
      <c r="D211">
        <f t="shared" si="14"/>
        <v>0.821090128545369</v>
      </c>
      <c r="E211">
        <f t="shared" si="16"/>
        <v>1.0075407336676609</v>
      </c>
      <c r="G211">
        <f t="shared" si="13"/>
        <v>200.60654707357554</v>
      </c>
    </row>
    <row r="212" spans="1:7" x14ac:dyDescent="0.25">
      <c r="A212" s="1">
        <v>5</v>
      </c>
      <c r="B212" s="1">
        <v>198.28</v>
      </c>
      <c r="C212">
        <f t="shared" si="15"/>
        <v>198.790599234528</v>
      </c>
      <c r="D212">
        <f t="shared" si="14"/>
        <v>0.81659670755268021</v>
      </c>
      <c r="E212">
        <f t="shared" si="16"/>
        <v>0.99780469389275139</v>
      </c>
      <c r="G212">
        <f t="shared" si="13"/>
        <v>199.16899704577827</v>
      </c>
    </row>
    <row r="213" spans="1:7" x14ac:dyDescent="0.25">
      <c r="A213" s="1">
        <v>6</v>
      </c>
      <c r="B213" s="1">
        <v>212.36</v>
      </c>
      <c r="C213">
        <f t="shared" si="15"/>
        <v>200.23187322414159</v>
      </c>
      <c r="D213">
        <f t="shared" si="14"/>
        <v>0.82552039990505743</v>
      </c>
      <c r="E213">
        <f t="shared" si="16"/>
        <v>1.0597927099501123</v>
      </c>
      <c r="G213">
        <f t="shared" si="13"/>
        <v>213.07916004433483</v>
      </c>
    </row>
    <row r="214" spans="1:7" x14ac:dyDescent="0.25">
      <c r="A214" s="1">
        <v>7</v>
      </c>
      <c r="B214" s="1">
        <v>207.05</v>
      </c>
      <c r="C214">
        <f t="shared" si="15"/>
        <v>200.77236077781629</v>
      </c>
      <c r="D214">
        <f t="shared" si="14"/>
        <v>0.82144862476111336</v>
      </c>
      <c r="E214">
        <f t="shared" si="16"/>
        <v>1.0316135958239667</v>
      </c>
      <c r="G214">
        <f t="shared" si="13"/>
        <v>207.96691461364426</v>
      </c>
    </row>
    <row r="215" spans="1:7" x14ac:dyDescent="0.25">
      <c r="A215" s="1">
        <v>8</v>
      </c>
      <c r="B215" s="1">
        <v>200.4</v>
      </c>
      <c r="C215">
        <f t="shared" si="15"/>
        <v>200.62286646089694</v>
      </c>
      <c r="D215">
        <f t="shared" si="14"/>
        <v>0.80757842913836986</v>
      </c>
      <c r="E215">
        <f t="shared" si="16"/>
        <v>1.0000371791492255</v>
      </c>
      <c r="G215">
        <f t="shared" si="13"/>
        <v>201.43793390260444</v>
      </c>
    </row>
    <row r="216" spans="1:7" x14ac:dyDescent="0.25">
      <c r="A216" s="1">
        <v>9</v>
      </c>
      <c r="B216" s="1">
        <v>201.2</v>
      </c>
      <c r="C216">
        <f t="shared" si="15"/>
        <v>199.04012530095903</v>
      </c>
      <c r="D216">
        <f t="shared" si="14"/>
        <v>0.77343203507325398</v>
      </c>
      <c r="E216">
        <f t="shared" si="16"/>
        <v>1.0137615638866941</v>
      </c>
      <c r="G216">
        <f t="shared" si="13"/>
        <v>202.56330437073973</v>
      </c>
    </row>
    <row r="217" spans="1:7" x14ac:dyDescent="0.25">
      <c r="A217" s="1">
        <v>10</v>
      </c>
      <c r="B217" s="1">
        <v>199.8</v>
      </c>
      <c r="C217">
        <f t="shared" si="15"/>
        <v>198.39101725406618</v>
      </c>
      <c r="D217">
        <f t="shared" si="14"/>
        <v>0.75311064606978273</v>
      </c>
      <c r="E217">
        <f t="shared" si="16"/>
        <v>1.0088222046767836</v>
      </c>
      <c r="G217">
        <f t="shared" si="13"/>
        <v>200.90101815665054</v>
      </c>
    </row>
    <row r="218" spans="1:7" x14ac:dyDescent="0.25">
      <c r="A218" s="1">
        <v>11</v>
      </c>
      <c r="B218" s="1">
        <v>203.2</v>
      </c>
      <c r="C218">
        <f t="shared" si="15"/>
        <v>198.83236742476265</v>
      </c>
      <c r="D218">
        <f t="shared" si="14"/>
        <v>0.74865705915417746</v>
      </c>
      <c r="E218">
        <f t="shared" si="16"/>
        <v>1.0223453321897917</v>
      </c>
      <c r="G218">
        <f t="shared" si="13"/>
        <v>204.0407287747889</v>
      </c>
    </row>
    <row r="219" spans="1:7" x14ac:dyDescent="0.25">
      <c r="A219" s="1">
        <v>12</v>
      </c>
      <c r="B219" s="1">
        <v>262.10000000000002</v>
      </c>
      <c r="C219">
        <f t="shared" si="15"/>
        <v>203.08259442254996</v>
      </c>
      <c r="D219">
        <f t="shared" si="14"/>
        <v>0.79867798000406942</v>
      </c>
      <c r="E219">
        <f t="shared" si="16"/>
        <v>1.285471042646319</v>
      </c>
      <c r="G219">
        <f t="shared" si="13"/>
        <v>262.08347181136929</v>
      </c>
    </row>
    <row r="220" spans="1:7" x14ac:dyDescent="0.25">
      <c r="A220" s="1" t="s">
        <v>18</v>
      </c>
      <c r="B220" s="1">
        <v>190.8</v>
      </c>
      <c r="C220">
        <f t="shared" si="15"/>
        <v>200.83552311614955</v>
      </c>
      <c r="D220">
        <f t="shared" si="14"/>
        <v>0.75516858660228436</v>
      </c>
      <c r="E220">
        <f t="shared" si="16"/>
        <v>0.95349933931004982</v>
      </c>
      <c r="G220">
        <f t="shared" si="13"/>
        <v>192.21659134962979</v>
      </c>
    </row>
    <row r="221" spans="1:7" x14ac:dyDescent="0.25">
      <c r="A221" s="1">
        <v>2</v>
      </c>
      <c r="B221" s="1">
        <v>189.1</v>
      </c>
      <c r="C221">
        <f t="shared" si="15"/>
        <v>198.77144413082783</v>
      </c>
      <c r="D221">
        <f t="shared" si="14"/>
        <v>0.71489483450738578</v>
      </c>
      <c r="E221">
        <f t="shared" si="16"/>
        <v>0.95458779284804562</v>
      </c>
      <c r="G221">
        <f t="shared" si="13"/>
        <v>190.42722401625642</v>
      </c>
    </row>
    <row r="222" spans="1:7" x14ac:dyDescent="0.25">
      <c r="A222" s="1">
        <v>3</v>
      </c>
      <c r="B222" s="1">
        <v>206</v>
      </c>
      <c r="C222">
        <f t="shared" si="15"/>
        <v>200.08107438101047</v>
      </c>
      <c r="D222">
        <f t="shared" si="14"/>
        <v>0.72339079879640178</v>
      </c>
      <c r="E222">
        <f t="shared" si="16"/>
        <v>1.0288631673514339</v>
      </c>
      <c r="G222">
        <f t="shared" si="13"/>
        <v>206.60031806320683</v>
      </c>
    </row>
    <row r="223" spans="1:7" x14ac:dyDescent="0.25">
      <c r="A223" s="1">
        <v>4</v>
      </c>
      <c r="B223" s="1">
        <v>203.7</v>
      </c>
      <c r="C223">
        <f t="shared" si="15"/>
        <v>201.40191999847536</v>
      </c>
      <c r="D223">
        <f t="shared" si="14"/>
        <v>0.73192561052935523</v>
      </c>
      <c r="E223">
        <f t="shared" si="16"/>
        <v>1.0107050667007016</v>
      </c>
      <c r="G223">
        <f t="shared" si="13"/>
        <v>204.29770190871841</v>
      </c>
    </row>
    <row r="224" spans="1:7" x14ac:dyDescent="0.25">
      <c r="A224" s="1">
        <v>5</v>
      </c>
      <c r="B224" s="1">
        <v>204.7</v>
      </c>
      <c r="C224">
        <f t="shared" si="15"/>
        <v>203.44840235708364</v>
      </c>
      <c r="D224">
        <f t="shared" si="14"/>
        <v>0.75070442694620376</v>
      </c>
      <c r="E224">
        <f t="shared" si="16"/>
        <v>1.0046304176455436</v>
      </c>
      <c r="G224">
        <f t="shared" si="13"/>
        <v>205.14463393128688</v>
      </c>
    </row>
    <row r="225" spans="1:7" x14ac:dyDescent="0.25">
      <c r="A225" s="1">
        <v>6</v>
      </c>
      <c r="B225" s="1">
        <v>216.4</v>
      </c>
      <c r="C225">
        <f t="shared" si="15"/>
        <v>204.19551917777534</v>
      </c>
      <c r="D225">
        <f t="shared" si="14"/>
        <v>0.7506531769721515</v>
      </c>
      <c r="E225">
        <f t="shared" si="16"/>
        <v>1.0597729967285787</v>
      </c>
      <c r="G225">
        <f t="shared" si="13"/>
        <v>217.19641924444255</v>
      </c>
    </row>
    <row r="226" spans="1:7" x14ac:dyDescent="0.25">
      <c r="A226" s="1">
        <v>7</v>
      </c>
      <c r="B226" s="1">
        <v>211.6</v>
      </c>
      <c r="C226">
        <f t="shared" si="15"/>
        <v>205.01998886599131</v>
      </c>
      <c r="D226">
        <f t="shared" si="14"/>
        <v>0.75170766679558876</v>
      </c>
      <c r="E226">
        <f t="shared" si="16"/>
        <v>1.0320068311061448</v>
      </c>
      <c r="G226">
        <f t="shared" si="13"/>
        <v>212.35779647013669</v>
      </c>
    </row>
    <row r="227" spans="1:7" x14ac:dyDescent="0.25">
      <c r="A227" s="1">
        <v>8</v>
      </c>
      <c r="B227" s="1">
        <v>207.6</v>
      </c>
      <c r="C227">
        <f t="shared" si="15"/>
        <v>206.56508129131771</v>
      </c>
      <c r="D227">
        <f t="shared" si="14"/>
        <v>0.7630413933541027</v>
      </c>
      <c r="E227">
        <f t="shared" si="16"/>
        <v>1.004103683125193</v>
      </c>
      <c r="G227">
        <f t="shared" si="13"/>
        <v>208.17893160311087</v>
      </c>
    </row>
    <row r="228" spans="1:7" x14ac:dyDescent="0.25">
      <c r="A228" s="1">
        <v>9</v>
      </c>
      <c r="B228" s="1">
        <v>211.3</v>
      </c>
      <c r="C228">
        <f t="shared" si="15"/>
        <v>207.80902586983069</v>
      </c>
      <c r="D228">
        <f t="shared" si="14"/>
        <v>0.76991123190734412</v>
      </c>
      <c r="E228">
        <f t="shared" si="16"/>
        <v>1.0162453098723423</v>
      </c>
      <c r="G228">
        <f t="shared" si="13"/>
        <v>211.96736656779956</v>
      </c>
    </row>
    <row r="229" spans="1:7" x14ac:dyDescent="0.25">
      <c r="A229" s="1">
        <v>10</v>
      </c>
      <c r="B229" s="1">
        <v>211.5</v>
      </c>
      <c r="C229">
        <f t="shared" si="15"/>
        <v>209.0458743135483</v>
      </c>
      <c r="D229">
        <f t="shared" si="14"/>
        <v>0.77658156256563959</v>
      </c>
      <c r="E229">
        <f t="shared" si="16"/>
        <v>1.0112078706024024</v>
      </c>
      <c r="G229">
        <f t="shared" si="13"/>
        <v>212.1741188110517</v>
      </c>
    </row>
    <row r="230" spans="1:7" x14ac:dyDescent="0.25">
      <c r="A230" s="1">
        <v>11</v>
      </c>
      <c r="B230" s="1">
        <v>216.8</v>
      </c>
      <c r="C230">
        <f t="shared" si="15"/>
        <v>210.79816281978705</v>
      </c>
      <c r="D230">
        <f t="shared" si="14"/>
        <v>0.79051981330959431</v>
      </c>
      <c r="E230">
        <f t="shared" si="16"/>
        <v>1.0273552234844487</v>
      </c>
      <c r="G230">
        <f t="shared" si="13"/>
        <v>217.3767383333051</v>
      </c>
    </row>
    <row r="231" spans="1:7" x14ac:dyDescent="0.25">
      <c r="A231" s="1">
        <v>12</v>
      </c>
      <c r="B231" s="1">
        <v>291.39999999999998</v>
      </c>
      <c r="C231">
        <f t="shared" si="15"/>
        <v>218.16845521446351</v>
      </c>
      <c r="D231">
        <f t="shared" si="14"/>
        <v>0.88451373297161817</v>
      </c>
      <c r="E231">
        <f t="shared" si="16"/>
        <v>1.3265159551850836</v>
      </c>
      <c r="G231">
        <f t="shared" si="13"/>
        <v>290.57725833943533</v>
      </c>
    </row>
    <row r="232" spans="1:7" x14ac:dyDescent="0.25">
      <c r="A232" s="1" t="s">
        <v>19</v>
      </c>
      <c r="B232" s="1">
        <v>210.4</v>
      </c>
      <c r="C232">
        <f t="shared" si="15"/>
        <v>219.7536718144421</v>
      </c>
      <c r="D232">
        <f t="shared" si="14"/>
        <v>0.89452347239253927</v>
      </c>
      <c r="E232">
        <f t="shared" si="16"/>
        <v>0.95671815611897204</v>
      </c>
      <c r="G232">
        <f t="shared" si="13"/>
        <v>211.0981345457993</v>
      </c>
    </row>
    <row r="233" spans="1:7" x14ac:dyDescent="0.25">
      <c r="A233" s="1">
        <v>2</v>
      </c>
      <c r="B233" s="1">
        <v>212.1</v>
      </c>
      <c r="C233">
        <f t="shared" si="15"/>
        <v>221.32015461155316</v>
      </c>
      <c r="D233">
        <f t="shared" si="14"/>
        <v>0.90412260215009399</v>
      </c>
      <c r="E233">
        <f t="shared" si="16"/>
        <v>0.95765622133761608</v>
      </c>
      <c r="G233">
        <f t="shared" si="13"/>
        <v>212.81446160595797</v>
      </c>
    </row>
    <row r="234" spans="1:7" x14ac:dyDescent="0.25">
      <c r="A234" s="1">
        <v>3</v>
      </c>
      <c r="B234" s="1">
        <v>224.2</v>
      </c>
      <c r="C234">
        <f t="shared" si="15"/>
        <v>220.34435857445723</v>
      </c>
      <c r="D234">
        <f t="shared" si="14"/>
        <v>0.87726743058248868</v>
      </c>
      <c r="E234">
        <f t="shared" si="16"/>
        <v>1.0195698054855837</v>
      </c>
      <c r="G234">
        <f t="shared" si="13"/>
        <v>225.55089019516291</v>
      </c>
    </row>
    <row r="235" spans="1:7" x14ac:dyDescent="0.25">
      <c r="A235" s="1">
        <v>4</v>
      </c>
      <c r="B235" s="1">
        <v>226.2</v>
      </c>
      <c r="C235">
        <f t="shared" si="15"/>
        <v>222.3470576163208</v>
      </c>
      <c r="D235">
        <f t="shared" si="14"/>
        <v>0.89334454071778768</v>
      </c>
      <c r="E235">
        <f t="shared" si="16"/>
        <v>1.0161212116133207</v>
      </c>
      <c r="G235">
        <f t="shared" si="13"/>
        <v>226.83930792085502</v>
      </c>
    </row>
    <row r="236" spans="1:7" x14ac:dyDescent="0.25">
      <c r="A236" s="1">
        <v>5</v>
      </c>
      <c r="B236" s="1">
        <v>230.5</v>
      </c>
      <c r="C236">
        <f t="shared" si="15"/>
        <v>225.94105481653443</v>
      </c>
      <c r="D236">
        <f t="shared" si="14"/>
        <v>0.93192413081343062</v>
      </c>
      <c r="E236">
        <f t="shared" si="16"/>
        <v>1.0173437093823767</v>
      </c>
      <c r="G236">
        <f t="shared" si="13"/>
        <v>230.80779796092474</v>
      </c>
    </row>
    <row r="237" spans="1:7" x14ac:dyDescent="0.25">
      <c r="A237" s="1">
        <v>6</v>
      </c>
      <c r="B237" s="1">
        <v>238.1</v>
      </c>
      <c r="C237">
        <f t="shared" si="15"/>
        <v>225.91328190205826</v>
      </c>
      <c r="D237">
        <f t="shared" si="14"/>
        <v>0.91821458601392125</v>
      </c>
      <c r="E237">
        <f t="shared" si="16"/>
        <v>1.0550066750184772</v>
      </c>
      <c r="G237">
        <f t="shared" si="13"/>
        <v>239.30874289934644</v>
      </c>
    </row>
    <row r="238" spans="1:7" x14ac:dyDescent="0.25">
      <c r="A238" s="1">
        <v>7</v>
      </c>
      <c r="B238" s="1">
        <v>228.6</v>
      </c>
      <c r="C238">
        <f t="shared" si="15"/>
        <v>224.51253576906481</v>
      </c>
      <c r="D238">
        <f t="shared" si="14"/>
        <v>0.88508757367020774</v>
      </c>
      <c r="E238">
        <f t="shared" si="16"/>
        <v>1.0207215214766854</v>
      </c>
      <c r="G238">
        <f t="shared" si="13"/>
        <v>230.06820503562534</v>
      </c>
    </row>
    <row r="239" spans="1:7" x14ac:dyDescent="0.25">
      <c r="A239" s="1">
        <v>8</v>
      </c>
      <c r="B239" s="1">
        <v>220.1</v>
      </c>
      <c r="C239">
        <f t="shared" si="15"/>
        <v>222.69699390128096</v>
      </c>
      <c r="D239">
        <f t="shared" si="14"/>
        <v>0.84650831525088455</v>
      </c>
      <c r="E239">
        <f t="shared" si="16"/>
        <v>0.99121206853503196</v>
      </c>
      <c r="G239">
        <f t="shared" si="13"/>
        <v>221.57901723961402</v>
      </c>
    </row>
    <row r="240" spans="1:7" x14ac:dyDescent="0.25">
      <c r="A240" s="1">
        <v>9</v>
      </c>
      <c r="B240" s="1">
        <v>221.2</v>
      </c>
      <c r="C240">
        <f t="shared" si="15"/>
        <v>220.9812920202931</v>
      </c>
      <c r="D240">
        <f t="shared" si="14"/>
        <v>0.80990641505383332</v>
      </c>
      <c r="E240">
        <f t="shared" si="16"/>
        <v>1.0037704432509329</v>
      </c>
      <c r="G240">
        <f t="shared" si="13"/>
        <v>222.6274495626038</v>
      </c>
    </row>
    <row r="241" spans="1:7" x14ac:dyDescent="0.25">
      <c r="A241" s="1">
        <v>10</v>
      </c>
      <c r="B241" s="1">
        <v>227</v>
      </c>
      <c r="C241">
        <f t="shared" si="15"/>
        <v>222.96468772767599</v>
      </c>
      <c r="D241">
        <f t="shared" si="14"/>
        <v>0.82667004280896006</v>
      </c>
      <c r="E241">
        <f t="shared" si="16"/>
        <v>1.0168424512038141</v>
      </c>
      <c r="G241">
        <f t="shared" si="13"/>
        <v>227.56055279356966</v>
      </c>
    </row>
    <row r="242" spans="1:7" x14ac:dyDescent="0.25">
      <c r="A242" s="1">
        <v>11</v>
      </c>
      <c r="B242" s="1">
        <v>231.7</v>
      </c>
      <c r="C242">
        <f t="shared" si="15"/>
        <v>224.54927741583521</v>
      </c>
      <c r="D242">
        <f t="shared" si="14"/>
        <v>0.83749714015531285</v>
      </c>
      <c r="E242">
        <f t="shared" si="16"/>
        <v>1.0310264420901427</v>
      </c>
      <c r="G242">
        <f t="shared" si="13"/>
        <v>232.379724264636</v>
      </c>
    </row>
    <row r="243" spans="1:7" x14ac:dyDescent="0.25">
      <c r="A243" s="1">
        <v>12</v>
      </c>
      <c r="B243" s="1">
        <v>306.10000000000002</v>
      </c>
      <c r="C243">
        <f t="shared" si="15"/>
        <v>227.72610736160081</v>
      </c>
      <c r="D243">
        <f t="shared" si="14"/>
        <v>0.87091517354083647</v>
      </c>
      <c r="E243">
        <f t="shared" si="16"/>
        <v>1.3409427473925051</v>
      </c>
      <c r="G243">
        <f t="shared" si="13"/>
        <v>306.5355194440192</v>
      </c>
    </row>
    <row r="244" spans="1:7" x14ac:dyDescent="0.25">
      <c r="A244" s="1" t="s">
        <v>20</v>
      </c>
      <c r="B244" s="1">
        <v>222.6</v>
      </c>
      <c r="C244">
        <f t="shared" si="15"/>
        <v>230.37214328491063</v>
      </c>
      <c r="D244">
        <f t="shared" si="14"/>
        <v>0.89627327749972996</v>
      </c>
      <c r="E244">
        <f t="shared" si="16"/>
        <v>0.96452292529835859</v>
      </c>
      <c r="G244">
        <f t="shared" si="13"/>
        <v>223.06368967189539</v>
      </c>
    </row>
    <row r="245" spans="1:7" x14ac:dyDescent="0.25">
      <c r="A245" s="1">
        <v>2</v>
      </c>
      <c r="B245" s="1">
        <v>220.3</v>
      </c>
      <c r="C245">
        <f t="shared" si="15"/>
        <v>230.73343753399541</v>
      </c>
      <c r="D245">
        <f t="shared" si="14"/>
        <v>0.8886309501706513</v>
      </c>
      <c r="E245">
        <f t="shared" si="16"/>
        <v>0.9553054306281229</v>
      </c>
      <c r="G245">
        <f t="shared" si="13"/>
        <v>221.26981987624285</v>
      </c>
    </row>
    <row r="246" spans="1:7" x14ac:dyDescent="0.25">
      <c r="A246" s="1">
        <v>3</v>
      </c>
      <c r="B246" s="1">
        <v>236.9</v>
      </c>
      <c r="C246">
        <f t="shared" si="15"/>
        <v>231.94055383236696</v>
      </c>
      <c r="D246">
        <f t="shared" si="14"/>
        <v>0.89318060380413722</v>
      </c>
      <c r="E246">
        <f t="shared" si="16"/>
        <v>1.0210520090151152</v>
      </c>
      <c r="G246">
        <f t="shared" si="13"/>
        <v>237.73535231254428</v>
      </c>
    </row>
    <row r="247" spans="1:7" x14ac:dyDescent="0.25">
      <c r="A247" s="1">
        <v>4</v>
      </c>
      <c r="B247" s="1">
        <v>246.8</v>
      </c>
      <c r="C247">
        <f t="shared" si="15"/>
        <v>237.21367300426746</v>
      </c>
      <c r="D247">
        <f t="shared" si="14"/>
        <v>0.95574926994012199</v>
      </c>
      <c r="E247">
        <f t="shared" si="16"/>
        <v>1.0359845356970467</v>
      </c>
      <c r="G247">
        <f t="shared" si="13"/>
        <v>246.73983835197882</v>
      </c>
    </row>
    <row r="248" spans="1:7" x14ac:dyDescent="0.25">
      <c r="A248" s="1">
        <v>5</v>
      </c>
      <c r="B248" s="1">
        <v>242.9</v>
      </c>
      <c r="C248">
        <f t="shared" si="15"/>
        <v>238.42636597699203</v>
      </c>
      <c r="D248">
        <f t="shared" si="14"/>
        <v>0.95941978369398284</v>
      </c>
      <c r="E248">
        <f t="shared" si="16"/>
        <v>1.01850443484871</v>
      </c>
      <c r="G248">
        <f t="shared" si="13"/>
        <v>243.81548443700188</v>
      </c>
    </row>
    <row r="249" spans="1:7" x14ac:dyDescent="0.25">
      <c r="A249" s="1">
        <v>6</v>
      </c>
      <c r="B249" s="1">
        <v>252.3</v>
      </c>
      <c r="C249">
        <f t="shared" si="15"/>
        <v>239.2810318919349</v>
      </c>
      <c r="D249">
        <f t="shared" si="14"/>
        <v>0.95792334493384068</v>
      </c>
      <c r="E249">
        <f t="shared" si="16"/>
        <v>1.0545176904928004</v>
      </c>
      <c r="G249">
        <f t="shared" si="13"/>
        <v>253.33622824278609</v>
      </c>
    </row>
    <row r="250" spans="1:7" x14ac:dyDescent="0.25">
      <c r="A250" s="1">
        <v>7</v>
      </c>
      <c r="B250" s="1">
        <v>244.3</v>
      </c>
      <c r="C250">
        <f t="shared" si="15"/>
        <v>239.8474217388125</v>
      </c>
      <c r="D250">
        <f t="shared" si="14"/>
        <v>0.95233017773752937</v>
      </c>
      <c r="E250">
        <f t="shared" si="16"/>
        <v>1.0189574375134598</v>
      </c>
      <c r="G250">
        <f t="shared" si="13"/>
        <v>245.36469816676467</v>
      </c>
    </row>
    <row r="251" spans="1:7" x14ac:dyDescent="0.25">
      <c r="A251" s="1">
        <v>8</v>
      </c>
      <c r="B251" s="1">
        <v>236.4</v>
      </c>
      <c r="C251">
        <f t="shared" si="15"/>
        <v>239.79576026596078</v>
      </c>
      <c r="D251">
        <f t="shared" si="14"/>
        <v>0.93798787192378885</v>
      </c>
      <c r="E251">
        <f t="shared" si="16"/>
        <v>0.986818339277861</v>
      </c>
      <c r="G251">
        <f t="shared" si="13"/>
        <v>237.56047754556209</v>
      </c>
    </row>
    <row r="252" spans="1:7" x14ac:dyDescent="0.25">
      <c r="A252" s="1">
        <v>9</v>
      </c>
      <c r="B252" s="1">
        <v>236.9</v>
      </c>
      <c r="C252">
        <f t="shared" si="15"/>
        <v>238.67526682586336</v>
      </c>
      <c r="D252">
        <f t="shared" si="14"/>
        <v>0.90858188187242672</v>
      </c>
      <c r="E252">
        <f t="shared" si="16"/>
        <v>0.99460503054843952</v>
      </c>
      <c r="G252">
        <f t="shared" si="13"/>
        <v>238.29130116287027</v>
      </c>
    </row>
    <row r="253" spans="1:7" x14ac:dyDescent="0.25">
      <c r="A253" s="1">
        <v>10</v>
      </c>
      <c r="B253" s="1">
        <v>241.4</v>
      </c>
      <c r="C253">
        <f t="shared" si="15"/>
        <v>238.63284564071211</v>
      </c>
      <c r="D253">
        <f t="shared" si="14"/>
        <v>0.89499653302111537</v>
      </c>
      <c r="E253">
        <f t="shared" si="16"/>
        <v>1.0125521925469694</v>
      </c>
      <c r="G253">
        <f t="shared" si="13"/>
        <v>242.53444176905802</v>
      </c>
    </row>
    <row r="254" spans="1:7" x14ac:dyDescent="0.25">
      <c r="A254" s="1">
        <v>11</v>
      </c>
      <c r="B254" s="1">
        <v>243.3</v>
      </c>
      <c r="C254">
        <f t="shared" si="15"/>
        <v>237.9810592439373</v>
      </c>
      <c r="D254">
        <f t="shared" si="14"/>
        <v>0.87290029965743487</v>
      </c>
      <c r="E254">
        <f t="shared" si="16"/>
        <v>1.0239317281249869</v>
      </c>
      <c r="G254">
        <f t="shared" si="13"/>
        <v>244.57014756496866</v>
      </c>
    </row>
    <row r="255" spans="1:7" x14ac:dyDescent="0.25">
      <c r="A255" s="1">
        <v>12</v>
      </c>
      <c r="B255" s="1">
        <v>316.8</v>
      </c>
      <c r="C255">
        <f t="shared" si="15"/>
        <v>237.71993129329391</v>
      </c>
      <c r="D255">
        <f t="shared" si="14"/>
        <v>0.85670038409270921</v>
      </c>
      <c r="E255">
        <f t="shared" si="16"/>
        <v>1.3341702846699695</v>
      </c>
      <c r="G255">
        <f t="shared" si="13"/>
        <v>318.30185260062137</v>
      </c>
    </row>
    <row r="256" spans="1:7" x14ac:dyDescent="0.25">
      <c r="A256" s="1" t="s">
        <v>21</v>
      </c>
      <c r="B256" s="1">
        <v>235.4</v>
      </c>
      <c r="C256">
        <f t="shared" si="15"/>
        <v>240.965542276566</v>
      </c>
      <c r="D256">
        <f t="shared" si="14"/>
        <v>0.89082665033706288</v>
      </c>
      <c r="E256">
        <f t="shared" si="16"/>
        <v>0.97464654024762909</v>
      </c>
      <c r="G256">
        <f t="shared" si="13"/>
        <v>235.72447321146026</v>
      </c>
    </row>
    <row r="257" spans="1:7" x14ac:dyDescent="0.25">
      <c r="A257" s="1">
        <v>2</v>
      </c>
      <c r="B257" s="1">
        <v>231.6</v>
      </c>
      <c r="C257">
        <f t="shared" si="15"/>
        <v>242.1087688021621</v>
      </c>
      <c r="D257">
        <f t="shared" si="14"/>
        <v>0.89443225422449613</v>
      </c>
      <c r="E257">
        <f t="shared" si="16"/>
        <v>0.95635981503194245</v>
      </c>
      <c r="G257">
        <f t="shared" si="13"/>
        <v>232.39849641445579</v>
      </c>
    </row>
    <row r="258" spans="1:7" x14ac:dyDescent="0.25">
      <c r="A258" s="1">
        <v>3</v>
      </c>
      <c r="B258" s="1">
        <v>247.6</v>
      </c>
      <c r="C258">
        <f t="shared" si="15"/>
        <v>242.7817314332483</v>
      </c>
      <c r="D258">
        <f t="shared" si="14"/>
        <v>0.89126849777130335</v>
      </c>
      <c r="E258">
        <f t="shared" si="16"/>
        <v>1.0200659017999076</v>
      </c>
      <c r="G258">
        <f t="shared" si="13"/>
        <v>248.56251841892436</v>
      </c>
    </row>
    <row r="259" spans="1:7" x14ac:dyDescent="0.25">
      <c r="A259" s="1">
        <v>4</v>
      </c>
      <c r="B259" s="1">
        <v>257</v>
      </c>
      <c r="C259">
        <f t="shared" si="15"/>
        <v>245.59054390725518</v>
      </c>
      <c r="D259">
        <f t="shared" si="14"/>
        <v>0.91866115796158054</v>
      </c>
      <c r="E259">
        <f t="shared" si="16"/>
        <v>1.0445483072672497</v>
      </c>
      <c r="G259">
        <f t="shared" si="13"/>
        <v>257.49077287666751</v>
      </c>
    </row>
    <row r="260" spans="1:7" x14ac:dyDescent="0.25">
      <c r="A260" s="1">
        <v>5</v>
      </c>
      <c r="B260" s="1">
        <v>249.6</v>
      </c>
      <c r="C260">
        <f t="shared" si="15"/>
        <v>245.87993153500577</v>
      </c>
      <c r="D260">
        <f t="shared" si="14"/>
        <v>0.90967180689926719</v>
      </c>
      <c r="E260">
        <f t="shared" si="16"/>
        <v>1.0157447631815777</v>
      </c>
      <c r="G260">
        <f t="shared" si="13"/>
        <v>250.67524720219882</v>
      </c>
    </row>
    <row r="261" spans="1:7" x14ac:dyDescent="0.25">
      <c r="A261" s="1">
        <v>6</v>
      </c>
      <c r="B261" s="1">
        <v>259.8</v>
      </c>
      <c r="C261">
        <f t="shared" si="15"/>
        <v>246.60611672023515</v>
      </c>
      <c r="D261">
        <f t="shared" si="14"/>
        <v>0.90705064840738625</v>
      </c>
      <c r="E261">
        <f t="shared" si="16"/>
        <v>1.0536870128154006</v>
      </c>
      <c r="G261">
        <f t="shared" ref="G261:G314" si="17">(C261+D261)*E261</f>
        <v>260.80140995714322</v>
      </c>
    </row>
    <row r="262" spans="1:7" x14ac:dyDescent="0.25">
      <c r="A262" s="1">
        <v>7</v>
      </c>
      <c r="B262" s="1">
        <v>249.2</v>
      </c>
      <c r="C262">
        <f t="shared" si="15"/>
        <v>246.22783171239178</v>
      </c>
      <c r="D262">
        <f t="shared" ref="D262:D315" si="18">$E$2*(C262-C261)+(1-$E$2)*D261</f>
        <v>0.88868926358467992</v>
      </c>
      <c r="E262">
        <f t="shared" si="16"/>
        <v>1.0133260739263781</v>
      </c>
      <c r="G262">
        <f t="shared" si="17"/>
        <v>250.40961400293168</v>
      </c>
    </row>
    <row r="263" spans="1:7" x14ac:dyDescent="0.25">
      <c r="A263" s="1">
        <v>8</v>
      </c>
      <c r="B263" s="1">
        <v>235.2</v>
      </c>
      <c r="C263">
        <f t="shared" si="15"/>
        <v>243.29259837053701</v>
      </c>
      <c r="D263">
        <f t="shared" si="18"/>
        <v>0.8340634433568922</v>
      </c>
      <c r="E263">
        <f t="shared" si="16"/>
        <v>0.9703974936246974</v>
      </c>
      <c r="G263">
        <f t="shared" si="17"/>
        <v>236.89990075116677</v>
      </c>
    </row>
    <row r="264" spans="1:7" x14ac:dyDescent="0.25">
      <c r="A264" s="1">
        <v>9</v>
      </c>
      <c r="B264" s="1">
        <v>242.5</v>
      </c>
      <c r="C264">
        <f t="shared" si="15"/>
        <v>243.99100818169728</v>
      </c>
      <c r="D264">
        <f t="shared" si="18"/>
        <v>0.83212559270189257</v>
      </c>
      <c r="E264">
        <f t="shared" si="16"/>
        <v>0.99401958519066924</v>
      </c>
      <c r="G264">
        <f t="shared" si="17"/>
        <v>243.35898987950799</v>
      </c>
    </row>
    <row r="265" spans="1:7" x14ac:dyDescent="0.25">
      <c r="A265" s="1">
        <v>10</v>
      </c>
      <c r="B265" s="1">
        <v>244.7</v>
      </c>
      <c r="C265">
        <f t="shared" si="15"/>
        <v>243.44754236178434</v>
      </c>
      <c r="D265">
        <f t="shared" si="18"/>
        <v>0.81247487877125568</v>
      </c>
      <c r="E265">
        <f t="shared" si="16"/>
        <v>1.0064948854860074</v>
      </c>
      <c r="G265">
        <f t="shared" si="17"/>
        <v>245.84645808134323</v>
      </c>
    </row>
    <row r="266" spans="1:7" x14ac:dyDescent="0.25">
      <c r="A266" s="1">
        <v>11</v>
      </c>
      <c r="B266" s="1">
        <v>242.2</v>
      </c>
      <c r="C266">
        <f t="shared" si="15"/>
        <v>240.89540028099242</v>
      </c>
      <c r="D266">
        <f t="shared" si="18"/>
        <v>0.76441037011540069</v>
      </c>
      <c r="E266">
        <f t="shared" si="16"/>
        <v>1.0087906697919597</v>
      </c>
      <c r="G266">
        <f t="shared" si="17"/>
        <v>243.78416224852921</v>
      </c>
    </row>
    <row r="267" spans="1:7" x14ac:dyDescent="0.25">
      <c r="A267" s="1">
        <v>12</v>
      </c>
      <c r="B267" s="1">
        <v>306.39999999999998</v>
      </c>
      <c r="C267">
        <f t="shared" si="15"/>
        <v>236.42865477004963</v>
      </c>
      <c r="D267">
        <f t="shared" si="18"/>
        <v>0.68968182295920655</v>
      </c>
      <c r="E267">
        <f t="shared" si="16"/>
        <v>1.3029176292227187</v>
      </c>
      <c r="G267">
        <f t="shared" si="17"/>
        <v>308.94566095899773</v>
      </c>
    </row>
    <row r="268" spans="1:7" x14ac:dyDescent="0.25">
      <c r="A268" s="1" t="s">
        <v>22</v>
      </c>
      <c r="B268" s="1">
        <v>218.5</v>
      </c>
      <c r="C268">
        <f t="shared" si="15"/>
        <v>231.48166832638759</v>
      </c>
      <c r="D268">
        <f t="shared" si="18"/>
        <v>0.60916041622933814</v>
      </c>
      <c r="E268">
        <f t="shared" si="16"/>
        <v>0.94952009056925146</v>
      </c>
      <c r="G268">
        <f t="shared" si="17"/>
        <v>220.37490472798225</v>
      </c>
    </row>
    <row r="269" spans="1:7" x14ac:dyDescent="0.25">
      <c r="A269" s="1">
        <v>2</v>
      </c>
      <c r="B269" s="1">
        <v>216.9</v>
      </c>
      <c r="C269">
        <f t="shared" si="15"/>
        <v>229.7840657639918</v>
      </c>
      <c r="D269">
        <f t="shared" si="18"/>
        <v>0.57620765207055324</v>
      </c>
      <c r="E269">
        <f t="shared" si="16"/>
        <v>0.94619539759344051</v>
      </c>
      <c r="G269">
        <f t="shared" si="17"/>
        <v>217.96583049464479</v>
      </c>
    </row>
    <row r="270" spans="1:7" x14ac:dyDescent="0.25">
      <c r="A270" s="1">
        <v>3</v>
      </c>
      <c r="B270" s="1">
        <v>224.3</v>
      </c>
      <c r="C270">
        <f t="shared" si="15"/>
        <v>225.79650095077798</v>
      </c>
      <c r="D270">
        <f t="shared" si="18"/>
        <v>0.51101286651330158</v>
      </c>
      <c r="E270">
        <f t="shared" si="16"/>
        <v>0.99823794344002248</v>
      </c>
      <c r="G270">
        <f t="shared" si="17"/>
        <v>225.90874717799733</v>
      </c>
    </row>
    <row r="271" spans="1:7" x14ac:dyDescent="0.25">
      <c r="A271" s="1">
        <v>4</v>
      </c>
      <c r="B271" s="1">
        <v>235.3</v>
      </c>
      <c r="C271">
        <f t="shared" si="15"/>
        <v>225.8531286052193</v>
      </c>
      <c r="D271">
        <f t="shared" si="18"/>
        <v>0.50452184473542827</v>
      </c>
      <c r="E271">
        <f t="shared" si="16"/>
        <v>1.0423234368704872</v>
      </c>
      <c r="G271">
        <f t="shared" si="17"/>
        <v>235.9378841789252</v>
      </c>
    </row>
    <row r="272" spans="1:7" x14ac:dyDescent="0.25">
      <c r="A272" s="1">
        <v>5</v>
      </c>
      <c r="B272" s="1">
        <v>234.8</v>
      </c>
      <c r="C272">
        <f t="shared" si="15"/>
        <v>228.45063390367315</v>
      </c>
      <c r="D272">
        <f t="shared" si="18"/>
        <v>0.53442070767787475</v>
      </c>
      <c r="E272">
        <f t="shared" si="16"/>
        <v>1.0255970291968997</v>
      </c>
      <c r="G272">
        <f t="shared" si="17"/>
        <v>234.84639173989143</v>
      </c>
    </row>
    <row r="273" spans="1:7" x14ac:dyDescent="0.25">
      <c r="A273" s="1">
        <v>6</v>
      </c>
      <c r="B273" s="1">
        <v>241.4</v>
      </c>
      <c r="C273">
        <f t="shared" ref="C273:C315" si="19">$D$2*(B273/E261)+(1-$D$2)*(C272+D272)</f>
        <v>229.03527244146608</v>
      </c>
      <c r="D273">
        <f t="shared" si="18"/>
        <v>0.53513808364050341</v>
      </c>
      <c r="E273">
        <f t="shared" ref="E273:E315" si="20">$F$2*(B273/C273)+(1-$F$2)*E261</f>
        <v>1.0539316065395501</v>
      </c>
      <c r="G273">
        <f t="shared" si="17"/>
        <v>241.95151157866962</v>
      </c>
    </row>
    <row r="274" spans="1:7" x14ac:dyDescent="0.25">
      <c r="A274" s="1">
        <v>7</v>
      </c>
      <c r="B274" s="1">
        <v>229.4</v>
      </c>
      <c r="C274">
        <f t="shared" si="19"/>
        <v>228.18147061364562</v>
      </c>
      <c r="D274">
        <f t="shared" si="18"/>
        <v>0.51529668261352146</v>
      </c>
      <c r="E274">
        <f t="shared" si="20"/>
        <v>1.006795814865205</v>
      </c>
      <c r="G274">
        <f t="shared" si="17"/>
        <v>230.25094818707538</v>
      </c>
    </row>
    <row r="275" spans="1:7" x14ac:dyDescent="0.25">
      <c r="A275" s="1">
        <v>8</v>
      </c>
      <c r="B275" s="1">
        <v>217.2</v>
      </c>
      <c r="C275">
        <f t="shared" si="19"/>
        <v>226.57407232582679</v>
      </c>
      <c r="D275">
        <f t="shared" si="18"/>
        <v>0.48497338221818287</v>
      </c>
      <c r="E275">
        <f t="shared" si="20"/>
        <v>0.96077239570339978</v>
      </c>
      <c r="G275">
        <f t="shared" si="17"/>
        <v>218.15206331104613</v>
      </c>
    </row>
    <row r="276" spans="1:7" x14ac:dyDescent="0.25">
      <c r="A276" s="1">
        <v>9</v>
      </c>
      <c r="B276" s="1">
        <v>220.9</v>
      </c>
      <c r="C276">
        <f t="shared" si="19"/>
        <v>224.95419114656193</v>
      </c>
      <c r="D276">
        <f t="shared" si="18"/>
        <v>0.45490493713049823</v>
      </c>
      <c r="E276">
        <f t="shared" si="20"/>
        <v>0.98417265054926373</v>
      </c>
      <c r="G276">
        <f t="shared" si="17"/>
        <v>221.84146755060124</v>
      </c>
    </row>
    <row r="277" spans="1:7" x14ac:dyDescent="0.25">
      <c r="A277" s="1">
        <v>10</v>
      </c>
      <c r="B277" s="1">
        <v>222.2</v>
      </c>
      <c r="C277">
        <f t="shared" si="19"/>
        <v>223.38576698669198</v>
      </c>
      <c r="D277">
        <f t="shared" si="18"/>
        <v>0.42600110645223671</v>
      </c>
      <c r="E277">
        <f t="shared" si="20"/>
        <v>0.9968432544606014</v>
      </c>
      <c r="G277">
        <f t="shared" si="17"/>
        <v>223.10525129255129</v>
      </c>
    </row>
    <row r="278" spans="1:7" x14ac:dyDescent="0.25">
      <c r="A278" s="1">
        <v>11</v>
      </c>
      <c r="B278" s="1">
        <v>220.7</v>
      </c>
      <c r="C278">
        <f t="shared" si="19"/>
        <v>221.61760418028553</v>
      </c>
      <c r="D278">
        <f t="shared" si="18"/>
        <v>0.3946568519206145</v>
      </c>
      <c r="E278">
        <f t="shared" si="20"/>
        <v>0.99821655601101367</v>
      </c>
      <c r="G278">
        <f t="shared" si="17"/>
        <v>221.61631459978699</v>
      </c>
    </row>
    <row r="279" spans="1:7" x14ac:dyDescent="0.25">
      <c r="A279" s="1">
        <v>12</v>
      </c>
      <c r="B279" s="1">
        <v>285.10000000000002</v>
      </c>
      <c r="C279">
        <f t="shared" si="19"/>
        <v>220.61963628463363</v>
      </c>
      <c r="D279">
        <f t="shared" si="18"/>
        <v>0.37476281196346384</v>
      </c>
      <c r="E279">
        <f t="shared" si="20"/>
        <v>1.2942102990126676</v>
      </c>
      <c r="G279">
        <f t="shared" si="17"/>
        <v>286.01322733493168</v>
      </c>
    </row>
    <row r="280" spans="1:7" x14ac:dyDescent="0.25">
      <c r="A280" s="1" t="s">
        <v>23</v>
      </c>
      <c r="B280" s="1">
        <v>211.8</v>
      </c>
      <c r="C280">
        <f t="shared" si="19"/>
        <v>221.89458038657557</v>
      </c>
      <c r="D280">
        <f t="shared" si="18"/>
        <v>0.38762215729875765</v>
      </c>
      <c r="E280">
        <f t="shared" si="20"/>
        <v>0.95359826272604731</v>
      </c>
      <c r="G280">
        <f t="shared" si="17"/>
        <v>211.96792218075794</v>
      </c>
    </row>
    <row r="281" spans="1:7" x14ac:dyDescent="0.25">
      <c r="A281" s="1">
        <v>2</v>
      </c>
      <c r="B281" s="1">
        <v>218.6</v>
      </c>
      <c r="C281">
        <f t="shared" si="19"/>
        <v>226.09458592629846</v>
      </c>
      <c r="D281">
        <f t="shared" si="18"/>
        <v>0.44208313644919034</v>
      </c>
      <c r="E281">
        <f t="shared" si="20"/>
        <v>0.96308678591932217</v>
      </c>
      <c r="G281">
        <f t="shared" si="17"/>
        <v>218.17447250051077</v>
      </c>
    </row>
    <row r="282" spans="1:7" x14ac:dyDescent="0.25">
      <c r="A282" s="1">
        <v>3</v>
      </c>
      <c r="B282" s="1">
        <v>228</v>
      </c>
      <c r="C282">
        <f t="shared" si="19"/>
        <v>227.34975290654782</v>
      </c>
      <c r="D282">
        <f t="shared" si="18"/>
        <v>0.45369827003436453</v>
      </c>
      <c r="E282">
        <f t="shared" si="20"/>
        <v>1.0020176059993</v>
      </c>
      <c r="G282">
        <f t="shared" si="17"/>
        <v>228.2630687863373</v>
      </c>
    </row>
    <row r="283" spans="1:7" x14ac:dyDescent="0.25">
      <c r="A283" s="1">
        <v>4</v>
      </c>
      <c r="B283" s="1">
        <v>233.2</v>
      </c>
      <c r="C283">
        <f t="shared" si="19"/>
        <v>226.02870876425271</v>
      </c>
      <c r="D283">
        <f t="shared" si="18"/>
        <v>0.42834557073322399</v>
      </c>
      <c r="E283">
        <f t="shared" si="20"/>
        <v>1.033658760682322</v>
      </c>
      <c r="G283">
        <f t="shared" si="17"/>
        <v>234.07931813167082</v>
      </c>
    </row>
    <row r="284" spans="1:7" x14ac:dyDescent="0.25">
      <c r="A284" s="1">
        <v>5</v>
      </c>
      <c r="B284" s="1">
        <v>237.2</v>
      </c>
      <c r="C284">
        <f t="shared" si="19"/>
        <v>228.55878989068896</v>
      </c>
      <c r="D284">
        <f t="shared" si="18"/>
        <v>0.45836945993769407</v>
      </c>
      <c r="E284">
        <f t="shared" si="20"/>
        <v>1.035581728896998</v>
      </c>
      <c r="G284">
        <f t="shared" si="17"/>
        <v>237.16598582740124</v>
      </c>
    </row>
    <row r="285" spans="1:7" x14ac:dyDescent="0.25">
      <c r="A285" s="1">
        <v>6</v>
      </c>
      <c r="B285" s="1">
        <v>243.6</v>
      </c>
      <c r="C285">
        <f t="shared" si="19"/>
        <v>229.93988441257051</v>
      </c>
      <c r="D285">
        <f t="shared" si="18"/>
        <v>0.47155084945685427</v>
      </c>
      <c r="E285">
        <f t="shared" si="20"/>
        <v>1.0584092400760396</v>
      </c>
      <c r="G285">
        <f t="shared" si="17"/>
        <v>243.86959210051199</v>
      </c>
    </row>
    <row r="286" spans="1:7" x14ac:dyDescent="0.25">
      <c r="A286" s="1">
        <v>7</v>
      </c>
      <c r="B286" s="1">
        <v>226.1</v>
      </c>
      <c r="C286">
        <f t="shared" si="19"/>
        <v>227.86749474301445</v>
      </c>
      <c r="D286">
        <f t="shared" si="18"/>
        <v>0.43520993678667891</v>
      </c>
      <c r="E286">
        <f t="shared" si="20"/>
        <v>0.99489589363473985</v>
      </c>
      <c r="G286">
        <f t="shared" si="17"/>
        <v>227.13742339163886</v>
      </c>
    </row>
    <row r="287" spans="1:7" x14ac:dyDescent="0.25">
      <c r="A287" s="1">
        <v>8</v>
      </c>
      <c r="B287" s="1">
        <v>222.7</v>
      </c>
      <c r="C287">
        <f t="shared" si="19"/>
        <v>229.82358158503143</v>
      </c>
      <c r="D287">
        <f t="shared" si="18"/>
        <v>0.45693609523338141</v>
      </c>
      <c r="E287">
        <f t="shared" si="20"/>
        <v>0.9675036826341209</v>
      </c>
      <c r="G287">
        <f t="shared" si="17"/>
        <v>222.79724889454798</v>
      </c>
    </row>
    <row r="288" spans="1:7" x14ac:dyDescent="0.25">
      <c r="A288" s="1">
        <v>9</v>
      </c>
      <c r="B288" s="1">
        <v>224.9</v>
      </c>
      <c r="C288">
        <f t="shared" si="19"/>
        <v>229.51192178708857</v>
      </c>
      <c r="D288">
        <f t="shared" si="18"/>
        <v>0.44595648465529636</v>
      </c>
      <c r="E288">
        <f t="shared" si="20"/>
        <v>0.98068331920067142</v>
      </c>
      <c r="G288">
        <f t="shared" si="17"/>
        <v>225.51585533987773</v>
      </c>
    </row>
    <row r="289" spans="1:7" x14ac:dyDescent="0.25">
      <c r="A289" s="1">
        <v>10</v>
      </c>
      <c r="B289" s="1">
        <v>223.6</v>
      </c>
      <c r="C289">
        <f t="shared" si="19"/>
        <v>227.49577947709633</v>
      </c>
      <c r="D289">
        <f t="shared" si="18"/>
        <v>0.41078470425677216</v>
      </c>
      <c r="E289">
        <f t="shared" si="20"/>
        <v>0.98542138701017823</v>
      </c>
      <c r="G289">
        <f t="shared" si="17"/>
        <v>224.58400258431317</v>
      </c>
    </row>
    <row r="290" spans="1:7" x14ac:dyDescent="0.25">
      <c r="A290" s="1">
        <v>11</v>
      </c>
      <c r="B290" s="1">
        <v>225.6</v>
      </c>
      <c r="C290">
        <f t="shared" si="19"/>
        <v>227.07704625990846</v>
      </c>
      <c r="D290">
        <f t="shared" si="18"/>
        <v>0.39893480520596331</v>
      </c>
      <c r="E290">
        <f t="shared" si="20"/>
        <v>0.9943559505966435</v>
      </c>
      <c r="G290">
        <f t="shared" si="17"/>
        <v>226.19209538990592</v>
      </c>
    </row>
    <row r="291" spans="1:7" x14ac:dyDescent="0.25">
      <c r="A291" s="1">
        <v>12</v>
      </c>
      <c r="B291" s="1">
        <v>295.3</v>
      </c>
      <c r="C291">
        <f t="shared" si="19"/>
        <v>227.77843662188326</v>
      </c>
      <c r="D291">
        <f t="shared" si="18"/>
        <v>0.40325546871715673</v>
      </c>
      <c r="E291">
        <f t="shared" si="20"/>
        <v>1.2960297146438668</v>
      </c>
      <c r="G291">
        <f t="shared" si="17"/>
        <v>295.73025328713555</v>
      </c>
    </row>
    <row r="292" spans="1:7" x14ac:dyDescent="0.25">
      <c r="A292" s="1" t="s">
        <v>24</v>
      </c>
      <c r="B292" s="1">
        <v>219.7</v>
      </c>
      <c r="C292">
        <f t="shared" si="19"/>
        <v>229.14426750675733</v>
      </c>
      <c r="D292">
        <f t="shared" si="18"/>
        <v>0.41700613186182378</v>
      </c>
      <c r="E292">
        <f t="shared" si="20"/>
        <v>0.95783927305280248</v>
      </c>
      <c r="G292">
        <f t="shared" si="17"/>
        <v>219.88280346309045</v>
      </c>
    </row>
    <row r="293" spans="1:7" x14ac:dyDescent="0.25">
      <c r="A293" s="1">
        <v>2</v>
      </c>
      <c r="B293" s="1">
        <v>225.6</v>
      </c>
      <c r="C293">
        <f t="shared" si="19"/>
        <v>231.60315926059968</v>
      </c>
      <c r="D293">
        <f t="shared" si="18"/>
        <v>0.44617504776858141</v>
      </c>
      <c r="E293">
        <f t="shared" si="20"/>
        <v>0.97207618095894155</v>
      </c>
      <c r="G293">
        <f t="shared" si="17"/>
        <v>225.5696306885433</v>
      </c>
    </row>
    <row r="294" spans="1:7" x14ac:dyDescent="0.25">
      <c r="A294" s="1">
        <v>3</v>
      </c>
      <c r="B294" s="1">
        <v>240.5</v>
      </c>
      <c r="C294">
        <f t="shared" si="19"/>
        <v>235.52097985964252</v>
      </c>
      <c r="D294">
        <f t="shared" si="18"/>
        <v>0.49576849024797304</v>
      </c>
      <c r="E294">
        <f t="shared" si="20"/>
        <v>1.0176548150060947</v>
      </c>
      <c r="G294">
        <f t="shared" si="17"/>
        <v>240.18358038034782</v>
      </c>
    </row>
    <row r="295" spans="1:7" x14ac:dyDescent="0.25">
      <c r="A295" s="1">
        <v>4</v>
      </c>
      <c r="B295" s="1">
        <v>248.4</v>
      </c>
      <c r="C295">
        <f t="shared" si="19"/>
        <v>237.88830218537129</v>
      </c>
      <c r="D295">
        <f t="shared" si="18"/>
        <v>0.52250416821859225</v>
      </c>
      <c r="E295">
        <f t="shared" si="20"/>
        <v>1.0422683916581936</v>
      </c>
      <c r="G295">
        <f t="shared" si="17"/>
        <v>248.4880476920892</v>
      </c>
    </row>
    <row r="296" spans="1:7" x14ac:dyDescent="0.25">
      <c r="A296" s="1">
        <v>5</v>
      </c>
      <c r="B296" s="1">
        <v>250.4</v>
      </c>
      <c r="C296">
        <f t="shared" si="19"/>
        <v>239.88622687093095</v>
      </c>
      <c r="D296">
        <f t="shared" si="18"/>
        <v>0.54358096925688126</v>
      </c>
      <c r="E296">
        <f t="shared" si="20"/>
        <v>1.0423250368642323</v>
      </c>
      <c r="G296">
        <f t="shared" si="17"/>
        <v>250.60600832028408</v>
      </c>
    </row>
    <row r="297" spans="1:7" x14ac:dyDescent="0.25">
      <c r="A297" s="1">
        <v>6</v>
      </c>
      <c r="B297" s="1">
        <v>260.2</v>
      </c>
      <c r="C297">
        <f t="shared" si="19"/>
        <v>242.78776816143136</v>
      </c>
      <c r="D297">
        <f t="shared" si="18"/>
        <v>0.57726510199253922</v>
      </c>
      <c r="E297">
        <f t="shared" si="20"/>
        <v>1.0692920594851054</v>
      </c>
      <c r="G297">
        <f t="shared" si="17"/>
        <v>260.22829762490773</v>
      </c>
    </row>
    <row r="298" spans="1:7" x14ac:dyDescent="0.25">
      <c r="A298" s="1">
        <v>7</v>
      </c>
      <c r="B298" s="1">
        <v>239.6</v>
      </c>
      <c r="C298">
        <f t="shared" si="19"/>
        <v>242.25996163876664</v>
      </c>
      <c r="D298">
        <f t="shared" si="18"/>
        <v>0.561478840047413</v>
      </c>
      <c r="E298">
        <f t="shared" si="20"/>
        <v>0.99009121293182178</v>
      </c>
      <c r="G298">
        <f t="shared" si="17"/>
        <v>240.41537452952119</v>
      </c>
    </row>
    <row r="299" spans="1:7" x14ac:dyDescent="0.25">
      <c r="A299" s="1">
        <v>8</v>
      </c>
      <c r="B299" s="1">
        <v>235.1</v>
      </c>
      <c r="C299">
        <f t="shared" si="19"/>
        <v>242.89772500377782</v>
      </c>
      <c r="D299">
        <f t="shared" si="18"/>
        <v>0.56256858614763627</v>
      </c>
      <c r="E299">
        <f t="shared" si="20"/>
        <v>0.96782537720809847</v>
      </c>
      <c r="G299">
        <f t="shared" si="17"/>
        <v>235.62705047886402</v>
      </c>
    </row>
    <row r="300" spans="1:7" x14ac:dyDescent="0.25">
      <c r="A300" s="1">
        <v>9</v>
      </c>
      <c r="B300" s="1">
        <v>241.7</v>
      </c>
      <c r="C300">
        <f t="shared" si="19"/>
        <v>244.76787291374569</v>
      </c>
      <c r="D300">
        <f t="shared" si="18"/>
        <v>0.58124772807769842</v>
      </c>
      <c r="E300">
        <f t="shared" si="20"/>
        <v>0.98622983850917856</v>
      </c>
      <c r="G300">
        <f t="shared" si="17"/>
        <v>241.97062362895446</v>
      </c>
    </row>
    <row r="301" spans="1:7" x14ac:dyDescent="0.25">
      <c r="A301" s="1">
        <v>10</v>
      </c>
      <c r="B301" s="1">
        <v>243.1</v>
      </c>
      <c r="C301">
        <f t="shared" si="19"/>
        <v>245.93628588617725</v>
      </c>
      <c r="D301">
        <f t="shared" si="18"/>
        <v>0.58963555031982584</v>
      </c>
      <c r="E301">
        <f t="shared" si="20"/>
        <v>0.98791218108789103</v>
      </c>
      <c r="G301">
        <f t="shared" si="17"/>
        <v>243.54596074103191</v>
      </c>
    </row>
    <row r="302" spans="1:7" x14ac:dyDescent="0.25">
      <c r="A302" s="1">
        <v>11</v>
      </c>
      <c r="B302" s="1">
        <v>245.8</v>
      </c>
      <c r="C302">
        <f t="shared" si="19"/>
        <v>246.81757542723403</v>
      </c>
      <c r="D302">
        <f t="shared" si="18"/>
        <v>0.59380191039313157</v>
      </c>
      <c r="E302">
        <f t="shared" si="20"/>
        <v>0.99559992610108472</v>
      </c>
      <c r="G302">
        <f t="shared" si="17"/>
        <v>246.32274899390919</v>
      </c>
    </row>
    <row r="303" spans="1:7" x14ac:dyDescent="0.25">
      <c r="A303" s="1">
        <v>12</v>
      </c>
      <c r="B303" s="1">
        <v>322.5</v>
      </c>
      <c r="C303">
        <f t="shared" si="19"/>
        <v>248.03259393957057</v>
      </c>
      <c r="D303">
        <f t="shared" si="18"/>
        <v>0.60267616594736451</v>
      </c>
      <c r="E303">
        <f t="shared" si="20"/>
        <v>1.2994663018378514</v>
      </c>
      <c r="G303">
        <f t="shared" si="17"/>
        <v>323.09315495047269</v>
      </c>
    </row>
    <row r="304" spans="1:7" x14ac:dyDescent="0.25">
      <c r="A304" s="1" t="s">
        <v>25</v>
      </c>
      <c r="B304" s="1">
        <v>246.1</v>
      </c>
      <c r="C304">
        <f t="shared" si="19"/>
        <v>252.25106508405628</v>
      </c>
      <c r="D304">
        <f t="shared" si="18"/>
        <v>0.65432882392668934</v>
      </c>
      <c r="E304">
        <f t="shared" si="20"/>
        <v>0.97237516006541358</v>
      </c>
      <c r="G304">
        <f t="shared" si="17"/>
        <v>245.91892288268139</v>
      </c>
    </row>
    <row r="305" spans="1:9" x14ac:dyDescent="0.25">
      <c r="A305" s="1">
        <v>2</v>
      </c>
      <c r="B305" s="1">
        <v>252.2</v>
      </c>
      <c r="C305">
        <f t="shared" si="19"/>
        <v>255.75512299036944</v>
      </c>
      <c r="D305">
        <f t="shared" si="18"/>
        <v>0.69503801305381929</v>
      </c>
      <c r="E305">
        <f t="shared" si="20"/>
        <v>0.98354338775205696</v>
      </c>
      <c r="G305">
        <f t="shared" si="17"/>
        <v>252.22986014286735</v>
      </c>
    </row>
    <row r="306" spans="1:9" x14ac:dyDescent="0.25">
      <c r="A306" s="1">
        <v>3</v>
      </c>
      <c r="B306" s="1">
        <v>264.10000000000002</v>
      </c>
      <c r="C306">
        <f t="shared" si="19"/>
        <v>257.78719121058998</v>
      </c>
      <c r="D306">
        <f t="shared" si="18"/>
        <v>0.71413786921511246</v>
      </c>
      <c r="E306">
        <f t="shared" si="20"/>
        <v>1.0232428418857054</v>
      </c>
      <c r="G306">
        <f t="shared" si="17"/>
        <v>264.50963459885168</v>
      </c>
    </row>
    <row r="307" spans="1:9" x14ac:dyDescent="0.25">
      <c r="A307" s="1">
        <v>4</v>
      </c>
      <c r="B307" s="1">
        <v>270.39999999999998</v>
      </c>
      <c r="C307">
        <f t="shared" si="19"/>
        <v>258.90783297657208</v>
      </c>
      <c r="D307">
        <f t="shared" si="18"/>
        <v>0.71994489280787599</v>
      </c>
      <c r="E307">
        <f t="shared" si="20"/>
        <v>1.0440009074453538</v>
      </c>
      <c r="G307">
        <f t="shared" si="17"/>
        <v>271.0516356936534</v>
      </c>
    </row>
    <row r="308" spans="1:9" x14ac:dyDescent="0.25">
      <c r="A308" s="1">
        <v>5</v>
      </c>
      <c r="B308" s="1">
        <v>272.8</v>
      </c>
      <c r="C308">
        <f t="shared" si="19"/>
        <v>260.54066322788367</v>
      </c>
      <c r="D308">
        <f t="shared" si="18"/>
        <v>0.73298571936939383</v>
      </c>
      <c r="E308">
        <f t="shared" si="20"/>
        <v>1.0461915724093216</v>
      </c>
      <c r="G308">
        <f t="shared" si="17"/>
        <v>273.34228962124774</v>
      </c>
    </row>
    <row r="309" spans="1:9" x14ac:dyDescent="0.25">
      <c r="A309" s="1">
        <v>6</v>
      </c>
      <c r="B309" s="1">
        <v>282.7</v>
      </c>
      <c r="C309">
        <f t="shared" si="19"/>
        <v>262.62758218045138</v>
      </c>
      <c r="D309">
        <f t="shared" si="18"/>
        <v>0.75232704005719042</v>
      </c>
      <c r="E309">
        <f t="shared" si="20"/>
        <v>1.0751282755907401</v>
      </c>
      <c r="G309">
        <f t="shared" si="17"/>
        <v>283.16718762549107</v>
      </c>
    </row>
    <row r="310" spans="1:9" x14ac:dyDescent="0.25">
      <c r="A310" s="1">
        <v>7</v>
      </c>
      <c r="B310" s="1">
        <v>260.60000000000002</v>
      </c>
      <c r="C310">
        <f t="shared" si="19"/>
        <v>263.30502537191404</v>
      </c>
      <c r="D310">
        <f t="shared" si="18"/>
        <v>0.75125730301662619</v>
      </c>
      <c r="E310">
        <f t="shared" si="20"/>
        <v>0.9897930989641861</v>
      </c>
      <c r="G310">
        <f t="shared" si="17"/>
        <v>261.36108632978278</v>
      </c>
    </row>
    <row r="311" spans="1:9" x14ac:dyDescent="0.25">
      <c r="A311" s="1">
        <v>8</v>
      </c>
      <c r="B311" s="1">
        <v>254.1</v>
      </c>
      <c r="C311">
        <f t="shared" si="19"/>
        <v>263.39871702970521</v>
      </c>
      <c r="D311">
        <f t="shared" si="18"/>
        <v>0.74186379105773881</v>
      </c>
      <c r="E311">
        <f t="shared" si="20"/>
        <v>0.96526737699998699</v>
      </c>
      <c r="G311">
        <f t="shared" si="17"/>
        <v>254.96628560811089</v>
      </c>
    </row>
    <row r="312" spans="1:9" x14ac:dyDescent="0.25">
      <c r="A312" s="1">
        <v>9</v>
      </c>
      <c r="B312" s="1">
        <v>256.39999999999998</v>
      </c>
      <c r="C312">
        <f t="shared" si="19"/>
        <v>262.3274451343475</v>
      </c>
      <c r="D312">
        <f t="shared" si="18"/>
        <v>0.71596263293444717</v>
      </c>
      <c r="E312">
        <f t="shared" si="20"/>
        <v>0.97901306917680087</v>
      </c>
      <c r="G312">
        <f t="shared" si="17"/>
        <v>257.52293396497146</v>
      </c>
    </row>
    <row r="313" spans="1:9" x14ac:dyDescent="0.25">
      <c r="A313" s="1">
        <v>10</v>
      </c>
      <c r="B313" s="1">
        <v>259.2</v>
      </c>
      <c r="C313">
        <f t="shared" si="19"/>
        <v>262.75059972247703</v>
      </c>
      <c r="D313">
        <f t="shared" si="18"/>
        <v>0.71177978687108523</v>
      </c>
      <c r="E313">
        <f t="shared" si="20"/>
        <v>0.98674661812425291</v>
      </c>
      <c r="G313">
        <f t="shared" si="17"/>
        <v>259.97061198381772</v>
      </c>
    </row>
    <row r="314" spans="1:9" x14ac:dyDescent="0.25">
      <c r="A314" s="1">
        <v>11</v>
      </c>
      <c r="B314" s="1">
        <v>259.2</v>
      </c>
      <c r="C314">
        <f t="shared" si="19"/>
        <v>262.10410578121036</v>
      </c>
      <c r="D314">
        <f t="shared" si="18"/>
        <v>0.69237646098058825</v>
      </c>
      <c r="E314">
        <f t="shared" si="20"/>
        <v>0.99013761486352925</v>
      </c>
      <c r="G314">
        <f t="shared" si="17"/>
        <v>260.20468212180879</v>
      </c>
    </row>
    <row r="315" spans="1:9" x14ac:dyDescent="0.25">
      <c r="A315" s="1">
        <v>12</v>
      </c>
      <c r="B315" s="1">
        <v>335.1</v>
      </c>
      <c r="C315">
        <f t="shared" si="19"/>
        <v>260.65181422045237</v>
      </c>
      <c r="D315">
        <f t="shared" si="18"/>
        <v>0.66173926930805604</v>
      </c>
      <c r="E315">
        <f t="shared" si="20"/>
        <v>1.2881464053421363</v>
      </c>
      <c r="G315">
        <f>(C315+D315)*E315</f>
        <v>336.61011459501492</v>
      </c>
    </row>
    <row r="316" spans="1:9" x14ac:dyDescent="0.25">
      <c r="A316" s="1" t="s">
        <v>26</v>
      </c>
      <c r="B316" s="4">
        <v>250.7</v>
      </c>
      <c r="F316">
        <v>1</v>
      </c>
      <c r="G316">
        <f>($C$315+$D$315*F316)*E280</f>
        <v>249.18815063460556</v>
      </c>
      <c r="H316">
        <f>B316-G316</f>
        <v>1.5118493653944256</v>
      </c>
      <c r="I316">
        <f>SUMSQ(H316:H350)</f>
        <v>1220.1827746192432</v>
      </c>
    </row>
    <row r="317" spans="1:9" x14ac:dyDescent="0.25">
      <c r="A317" s="1">
        <v>2</v>
      </c>
      <c r="B317" s="4">
        <v>253.4</v>
      </c>
      <c r="F317">
        <v>2</v>
      </c>
      <c r="G317">
        <f t="shared" ref="G317:G349" si="21">($C$315+$D$315*F317)*E281</f>
        <v>252.30494269360472</v>
      </c>
      <c r="H317">
        <f t="shared" ref="H317:H350" si="22">B317-G317</f>
        <v>1.0950573063952902</v>
      </c>
    </row>
    <row r="318" spans="1:9" x14ac:dyDescent="0.25">
      <c r="A318" s="1">
        <v>3</v>
      </c>
      <c r="B318" s="4">
        <v>271.7</v>
      </c>
      <c r="F318">
        <v>3</v>
      </c>
      <c r="G318">
        <f t="shared" si="21"/>
        <v>263.16693007983537</v>
      </c>
      <c r="H318">
        <f t="shared" si="22"/>
        <v>8.5330699201646212</v>
      </c>
    </row>
    <row r="319" spans="1:9" x14ac:dyDescent="0.25">
      <c r="A319" s="1">
        <v>4</v>
      </c>
      <c r="B319" s="4">
        <v>280.39999999999998</v>
      </c>
      <c r="F319">
        <v>4</v>
      </c>
      <c r="G319">
        <f t="shared" si="21"/>
        <v>272.16108162874281</v>
      </c>
      <c r="H319">
        <f t="shared" si="22"/>
        <v>8.2389183712571707</v>
      </c>
    </row>
    <row r="320" spans="1:9" x14ac:dyDescent="0.25">
      <c r="A320" s="1">
        <v>5</v>
      </c>
      <c r="B320" s="4">
        <v>278.7</v>
      </c>
      <c r="F320">
        <v>5</v>
      </c>
      <c r="G320">
        <f t="shared" si="21"/>
        <v>273.35268189350052</v>
      </c>
      <c r="H320">
        <f t="shared" si="22"/>
        <v>5.3473181064994719</v>
      </c>
    </row>
    <row r="321" spans="1:8" x14ac:dyDescent="0.25">
      <c r="A321" s="1">
        <v>6</v>
      </c>
      <c r="B321" s="4">
        <v>286.8</v>
      </c>
      <c r="F321">
        <v>6</v>
      </c>
      <c r="G321">
        <f t="shared" si="21"/>
        <v>280.07863435645089</v>
      </c>
      <c r="H321">
        <f t="shared" si="22"/>
        <v>6.7213656435491203</v>
      </c>
    </row>
    <row r="322" spans="1:8" x14ac:dyDescent="0.25">
      <c r="A322" s="1">
        <v>7</v>
      </c>
      <c r="B322" s="4">
        <v>269.3</v>
      </c>
      <c r="F322">
        <v>7</v>
      </c>
      <c r="G322">
        <f t="shared" si="21"/>
        <v>263.92995140821324</v>
      </c>
      <c r="H322">
        <f t="shared" si="22"/>
        <v>5.3700485917867695</v>
      </c>
    </row>
    <row r="323" spans="1:8" x14ac:dyDescent="0.25">
      <c r="A323" s="1">
        <v>8</v>
      </c>
      <c r="B323" s="4">
        <v>260.39999999999998</v>
      </c>
      <c r="F323">
        <v>8</v>
      </c>
      <c r="G323">
        <f t="shared" si="21"/>
        <v>257.30347158354567</v>
      </c>
      <c r="H323">
        <f t="shared" si="22"/>
        <v>3.096528416454305</v>
      </c>
    </row>
    <row r="324" spans="1:8" x14ac:dyDescent="0.25">
      <c r="A324" s="1">
        <v>9</v>
      </c>
      <c r="B324" s="4">
        <v>263.8</v>
      </c>
      <c r="F324">
        <v>9</v>
      </c>
      <c r="G324">
        <f t="shared" si="21"/>
        <v>261.45749629302406</v>
      </c>
      <c r="H324">
        <f t="shared" si="22"/>
        <v>2.3425037069759469</v>
      </c>
    </row>
    <row r="325" spans="1:8" x14ac:dyDescent="0.25">
      <c r="A325" s="1">
        <v>10</v>
      </c>
      <c r="B325" s="4">
        <v>269.10000000000002</v>
      </c>
      <c r="F325">
        <v>10</v>
      </c>
      <c r="G325">
        <f t="shared" si="21"/>
        <v>263.3727925818439</v>
      </c>
      <c r="H325">
        <f t="shared" si="22"/>
        <v>5.7272074181561266</v>
      </c>
    </row>
    <row r="326" spans="1:8" x14ac:dyDescent="0.25">
      <c r="A326" s="1">
        <v>11</v>
      </c>
      <c r="B326" s="4">
        <v>266.60000000000002</v>
      </c>
      <c r="F326">
        <v>11</v>
      </c>
      <c r="G326">
        <f t="shared" si="21"/>
        <v>266.41873068589695</v>
      </c>
      <c r="H326">
        <f t="shared" si="22"/>
        <v>0.18126931410307634</v>
      </c>
    </row>
    <row r="327" spans="1:8" x14ac:dyDescent="0.25">
      <c r="A327" s="1">
        <v>12</v>
      </c>
      <c r="B327" s="4">
        <v>357.3</v>
      </c>
      <c r="F327">
        <v>12</v>
      </c>
      <c r="G327">
        <f t="shared" si="21"/>
        <v>348.1041014819786</v>
      </c>
      <c r="H327">
        <f t="shared" si="22"/>
        <v>9.1958985180214086</v>
      </c>
    </row>
    <row r="328" spans="1:8" x14ac:dyDescent="0.25">
      <c r="A328" s="1" t="s">
        <v>27</v>
      </c>
      <c r="B328" s="4">
        <v>266.2</v>
      </c>
      <c r="F328">
        <v>13</v>
      </c>
      <c r="G328">
        <f t="shared" si="21"/>
        <v>257.90246244145101</v>
      </c>
      <c r="H328">
        <f t="shared" si="22"/>
        <v>8.2975375585489815</v>
      </c>
    </row>
    <row r="329" spans="1:8" x14ac:dyDescent="0.25">
      <c r="A329" s="1">
        <v>2</v>
      </c>
      <c r="B329" s="4">
        <v>267.5</v>
      </c>
      <c r="F329">
        <v>14</v>
      </c>
      <c r="G329">
        <f t="shared" si="21"/>
        <v>262.37907387123033</v>
      </c>
      <c r="H329">
        <f t="shared" si="22"/>
        <v>5.1209261287696677</v>
      </c>
    </row>
    <row r="330" spans="1:8" x14ac:dyDescent="0.25">
      <c r="A330" s="1">
        <v>3</v>
      </c>
      <c r="B330" s="4">
        <v>286.5</v>
      </c>
      <c r="F330">
        <v>15</v>
      </c>
      <c r="G330">
        <f t="shared" si="21"/>
        <v>275.35490608686678</v>
      </c>
      <c r="H330">
        <f t="shared" si="22"/>
        <v>11.145093913133223</v>
      </c>
    </row>
    <row r="331" spans="1:8" x14ac:dyDescent="0.25">
      <c r="A331" s="1">
        <v>4</v>
      </c>
      <c r="B331" s="4">
        <v>274.2</v>
      </c>
      <c r="F331">
        <v>16</v>
      </c>
      <c r="G331">
        <f t="shared" si="21"/>
        <v>282.70450597304159</v>
      </c>
      <c r="H331">
        <f t="shared" si="22"/>
        <v>-8.5045059730416028</v>
      </c>
    </row>
    <row r="332" spans="1:8" x14ac:dyDescent="0.25">
      <c r="A332" s="1">
        <v>5</v>
      </c>
      <c r="B332" s="4">
        <v>280.8</v>
      </c>
      <c r="F332">
        <v>17</v>
      </c>
      <c r="G332">
        <f t="shared" si="21"/>
        <v>283.40961780675457</v>
      </c>
      <c r="H332">
        <f t="shared" si="22"/>
        <v>-2.6096178067545566</v>
      </c>
    </row>
    <row r="333" spans="1:8" x14ac:dyDescent="0.25">
      <c r="A333" s="1">
        <v>6</v>
      </c>
      <c r="B333" s="4">
        <v>287.5</v>
      </c>
      <c r="F333">
        <v>18</v>
      </c>
      <c r="G333">
        <f t="shared" si="21"/>
        <v>291.44958106648704</v>
      </c>
      <c r="H333">
        <f t="shared" si="22"/>
        <v>-3.9495810664870419</v>
      </c>
    </row>
    <row r="334" spans="1:8" x14ac:dyDescent="0.25">
      <c r="A334" s="1">
        <v>7</v>
      </c>
      <c r="B334" s="4">
        <v>275.2</v>
      </c>
      <c r="F334">
        <v>19</v>
      </c>
      <c r="G334">
        <f t="shared" si="21"/>
        <v>270.51753337449031</v>
      </c>
      <c r="H334">
        <f t="shared" si="22"/>
        <v>4.6824666255096759</v>
      </c>
    </row>
    <row r="335" spans="1:8" x14ac:dyDescent="0.25">
      <c r="A335" s="1">
        <v>8</v>
      </c>
      <c r="B335" s="4">
        <v>261.7</v>
      </c>
      <c r="F335">
        <v>20</v>
      </c>
      <c r="G335">
        <f t="shared" si="21"/>
        <v>265.07440157651411</v>
      </c>
      <c r="H335">
        <f t="shared" si="22"/>
        <v>-3.3744015765141171</v>
      </c>
    </row>
    <row r="336" spans="1:8" x14ac:dyDescent="0.25">
      <c r="A336" s="1">
        <v>9</v>
      </c>
      <c r="B336" s="4">
        <v>270.60000000000002</v>
      </c>
      <c r="F336">
        <v>21</v>
      </c>
      <c r="G336">
        <f t="shared" si="21"/>
        <v>270.76776391256334</v>
      </c>
      <c r="H336">
        <f t="shared" si="22"/>
        <v>-0.16776391256331635</v>
      </c>
    </row>
    <row r="337" spans="1:8" x14ac:dyDescent="0.25">
      <c r="A337" s="1">
        <v>10</v>
      </c>
      <c r="B337" s="4">
        <v>270</v>
      </c>
      <c r="F337">
        <v>22</v>
      </c>
      <c r="G337">
        <f t="shared" si="21"/>
        <v>271.88338855782268</v>
      </c>
      <c r="H337">
        <f t="shared" si="22"/>
        <v>-1.8833885578226841</v>
      </c>
    </row>
    <row r="338" spans="1:8" x14ac:dyDescent="0.25">
      <c r="A338" s="1">
        <v>11</v>
      </c>
      <c r="B338" s="4">
        <v>266</v>
      </c>
      <c r="F338">
        <v>23</v>
      </c>
      <c r="G338">
        <f t="shared" si="21"/>
        <v>274.65796103128559</v>
      </c>
      <c r="H338">
        <f t="shared" si="22"/>
        <v>-8.6579610312855948</v>
      </c>
    </row>
    <row r="339" spans="1:8" x14ac:dyDescent="0.25">
      <c r="A339" s="1">
        <v>12</v>
      </c>
      <c r="B339" s="4">
        <v>371</v>
      </c>
      <c r="F339">
        <v>24</v>
      </c>
      <c r="G339">
        <f t="shared" si="21"/>
        <v>359.34603823802479</v>
      </c>
      <c r="H339">
        <f t="shared" si="22"/>
        <v>11.653961761975211</v>
      </c>
    </row>
    <row r="340" spans="1:8" x14ac:dyDescent="0.25">
      <c r="A340" s="1" t="s">
        <v>28</v>
      </c>
      <c r="B340" s="4">
        <v>263.8</v>
      </c>
      <c r="F340">
        <v>25</v>
      </c>
      <c r="G340">
        <f t="shared" si="21"/>
        <v>269.53782027182763</v>
      </c>
      <c r="H340">
        <f t="shared" si="22"/>
        <v>-5.7378202718276157</v>
      </c>
    </row>
    <row r="341" spans="1:8" x14ac:dyDescent="0.25">
      <c r="A341" s="1">
        <v>2</v>
      </c>
      <c r="B341" s="4">
        <v>268.3</v>
      </c>
      <c r="F341">
        <v>26</v>
      </c>
      <c r="G341">
        <f t="shared" si="21"/>
        <v>273.28444973344273</v>
      </c>
      <c r="H341">
        <f t="shared" si="22"/>
        <v>-4.984449733442716</v>
      </c>
    </row>
    <row r="342" spans="1:8" x14ac:dyDescent="0.25">
      <c r="A342" s="1">
        <v>3</v>
      </c>
      <c r="B342" s="4">
        <v>287.3</v>
      </c>
      <c r="F342">
        <v>27</v>
      </c>
      <c r="G342">
        <f t="shared" si="21"/>
        <v>284.99234232948248</v>
      </c>
      <c r="H342">
        <f t="shared" si="22"/>
        <v>2.3076576705175285</v>
      </c>
    </row>
    <row r="343" spans="1:8" x14ac:dyDescent="0.25">
      <c r="A343" s="1">
        <v>4</v>
      </c>
      <c r="B343" s="4">
        <v>294.5</v>
      </c>
      <c r="F343">
        <v>28</v>
      </c>
      <c r="G343">
        <f t="shared" si="21"/>
        <v>291.46470970762545</v>
      </c>
      <c r="H343">
        <f t="shared" si="22"/>
        <v>3.0352902923745546</v>
      </c>
    </row>
    <row r="344" spans="1:8" x14ac:dyDescent="0.25">
      <c r="A344" s="1">
        <v>5</v>
      </c>
      <c r="B344" s="4">
        <v>289.5</v>
      </c>
      <c r="F344">
        <v>29</v>
      </c>
      <c r="G344">
        <f t="shared" si="21"/>
        <v>292.76860672442677</v>
      </c>
      <c r="H344">
        <f t="shared" si="22"/>
        <v>-3.2686067244267747</v>
      </c>
    </row>
    <row r="345" spans="1:8" x14ac:dyDescent="0.25">
      <c r="A345" s="1">
        <v>6</v>
      </c>
      <c r="B345" s="4">
        <v>299.89999999999998</v>
      </c>
      <c r="F345">
        <v>30</v>
      </c>
      <c r="G345">
        <f t="shared" si="21"/>
        <v>301.57777353748833</v>
      </c>
      <c r="H345">
        <f t="shared" si="22"/>
        <v>-1.6777735374883491</v>
      </c>
    </row>
    <row r="346" spans="1:8" x14ac:dyDescent="0.25">
      <c r="A346" s="1">
        <v>7</v>
      </c>
      <c r="B346" s="4">
        <v>280.39999999999998</v>
      </c>
      <c r="F346">
        <v>31</v>
      </c>
      <c r="G346">
        <f t="shared" si="21"/>
        <v>278.29590077221508</v>
      </c>
      <c r="H346">
        <f t="shared" si="22"/>
        <v>2.1040992277849</v>
      </c>
    </row>
    <row r="347" spans="1:8" x14ac:dyDescent="0.25">
      <c r="A347" s="1">
        <v>8</v>
      </c>
      <c r="B347" s="4">
        <v>265</v>
      </c>
      <c r="F347">
        <v>32</v>
      </c>
      <c r="G347">
        <f t="shared" si="21"/>
        <v>272.03886354263597</v>
      </c>
      <c r="H347">
        <f t="shared" si="22"/>
        <v>-7.0388635426359656</v>
      </c>
    </row>
    <row r="348" spans="1:8" x14ac:dyDescent="0.25">
      <c r="A348" s="1">
        <v>9</v>
      </c>
      <c r="B348" s="4">
        <v>274.8</v>
      </c>
      <c r="F348">
        <v>33</v>
      </c>
      <c r="G348">
        <f t="shared" si="21"/>
        <v>276.56062859678946</v>
      </c>
      <c r="H348">
        <f t="shared" si="22"/>
        <v>-1.7606285967894451</v>
      </c>
    </row>
    <row r="349" spans="1:8" x14ac:dyDescent="0.25">
      <c r="A349" s="1">
        <v>10</v>
      </c>
      <c r="B349" s="4">
        <v>271</v>
      </c>
      <c r="F349">
        <v>34</v>
      </c>
      <c r="G349">
        <f t="shared" si="21"/>
        <v>279.39824171635354</v>
      </c>
      <c r="H349">
        <f t="shared" si="22"/>
        <v>-8.3982417163535388</v>
      </c>
    </row>
    <row r="350" spans="1:8" x14ac:dyDescent="0.25">
      <c r="A350" s="1">
        <v>11</v>
      </c>
      <c r="B350" s="4">
        <v>272.89999999999998</v>
      </c>
      <c r="F350">
        <v>35</v>
      </c>
      <c r="G350">
        <f>($C$315+$D$315*F350)*E314</f>
        <v>281.01361860418791</v>
      </c>
      <c r="H350">
        <f t="shared" si="22"/>
        <v>-8.1136186041879341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CA31-4681-4433-A39D-09F1F4AF0675}">
  <dimension ref="A1:U348"/>
  <sheetViews>
    <sheetView tabSelected="1" topLeftCell="K1" workbookViewId="0">
      <selection activeCell="X8" sqref="X8"/>
    </sheetView>
  </sheetViews>
  <sheetFormatPr defaultRowHeight="15" x14ac:dyDescent="0.25"/>
  <cols>
    <col min="1" max="1" width="9.42578125" customWidth="1"/>
    <col min="4" max="4" width="12.7109375" bestFit="1" customWidth="1"/>
    <col min="5" max="5" width="11" bestFit="1" customWidth="1"/>
    <col min="6" max="6" width="12" bestFit="1" customWidth="1"/>
    <col min="7" max="7" width="12.7109375" bestFit="1" customWidth="1"/>
    <col min="10" max="10" width="12" bestFit="1" customWidth="1"/>
    <col min="12" max="12" width="13.140625" style="3" bestFit="1" customWidth="1"/>
    <col min="13" max="13" width="16.85546875" customWidth="1"/>
    <col min="14" max="14" width="12.28515625" customWidth="1"/>
    <col min="15" max="15" width="13.5703125" customWidth="1"/>
    <col min="17" max="17" width="12.7109375" bestFit="1" customWidth="1"/>
    <col min="19" max="19" width="11" bestFit="1" customWidth="1"/>
    <col min="20" max="20" width="12.7109375" bestFit="1" customWidth="1"/>
    <col min="21" max="21" width="10.7109375" bestFit="1" customWidth="1"/>
  </cols>
  <sheetData>
    <row r="1" spans="1:21" x14ac:dyDescent="0.25">
      <c r="A1" t="s">
        <v>29</v>
      </c>
      <c r="C1" t="s">
        <v>30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L1" s="3" t="s">
        <v>44</v>
      </c>
      <c r="N1" t="s">
        <v>45</v>
      </c>
      <c r="O1" t="s">
        <v>46</v>
      </c>
      <c r="P1" t="s">
        <v>47</v>
      </c>
      <c r="T1" t="s">
        <v>48</v>
      </c>
      <c r="U1" t="s">
        <v>49</v>
      </c>
    </row>
    <row r="2" spans="1:21" x14ac:dyDescent="0.25">
      <c r="A2" s="1" t="s">
        <v>0</v>
      </c>
      <c r="B2">
        <v>1</v>
      </c>
      <c r="C2" s="1">
        <v>100</v>
      </c>
      <c r="D2">
        <f>(0.5*C2+SUM(C3:C12)+0.5*C13)/12</f>
        <v>99.396250000000009</v>
      </c>
      <c r="E2">
        <f t="shared" ref="E2:E13" si="0">C2-$D$2</f>
        <v>0.60374999999999091</v>
      </c>
      <c r="F2">
        <f>E2^2</f>
        <v>0.36451406249998902</v>
      </c>
      <c r="G2">
        <f>SQRT((SUM(F2:F13)-(SUM(E2:E13)^2/12))/11)</f>
        <v>8.0040116362188822</v>
      </c>
      <c r="H2">
        <f t="shared" ref="H2:H13" si="1">E2/$G$2</f>
        <v>7.5430924821244277E-2</v>
      </c>
      <c r="J2">
        <v>1</v>
      </c>
      <c r="K2">
        <f t="shared" ref="K2:K12" si="2">AVERAGE(H2,H14,H38,H50,H62,H74,H86,H98,H110,H122,H134,H146,H158,H170,H182,H194,H206,H218,H230,H242,H254,H266,H278,H290,H302,H314,H326,H338)</f>
        <v>8.3519488280685408E-2</v>
      </c>
      <c r="L2" s="3">
        <f>C2-VLOOKUP(B2,$J$2:$K$13,2,0)*$G$2</f>
        <v>99.331509043950348</v>
      </c>
      <c r="R2">
        <v>1</v>
      </c>
      <c r="S2">
        <f>AVERAGE(Q14,Q26,Q38,Q50,Q62,Q74,Q86,Q98,Q110,Q122,Q134,Q146,Q158,Q170,Q182,Q194,Q206,Q218,Q230,Q242,Q254,Q266,Q278,Q290,Q302,Q314,Q326,Q338)</f>
        <v>0.59711692412887274</v>
      </c>
    </row>
    <row r="3" spans="1:21" x14ac:dyDescent="0.25">
      <c r="A3" s="1">
        <v>2</v>
      </c>
      <c r="B3">
        <v>2</v>
      </c>
      <c r="C3" s="1">
        <v>99.04</v>
      </c>
      <c r="E3">
        <f t="shared" si="0"/>
        <v>-0.35625000000000284</v>
      </c>
      <c r="F3">
        <f t="shared" ref="F3:F66" si="3">E3^2</f>
        <v>0.12691406250000203</v>
      </c>
      <c r="H3">
        <f t="shared" si="1"/>
        <v>-4.4508930795145167E-2</v>
      </c>
      <c r="J3">
        <v>2</v>
      </c>
      <c r="K3">
        <f t="shared" si="2"/>
        <v>9.1461099625901515E-2</v>
      </c>
      <c r="L3" s="3">
        <f>C3-VLOOKUP(B3,$J$2:$K$13,2,0)*$G$2</f>
        <v>98.307944294332913</v>
      </c>
      <c r="R3">
        <v>2</v>
      </c>
      <c r="S3">
        <f t="shared" ref="S3:S13" si="4">AVERAGE(Q15,Q27,Q39,Q51,Q63,Q75,Q87,Q99,Q111,Q123,Q135,Q147,Q159,Q171,Q183,Q195,Q207,Q219,Q231,Q243,Q255,Q267,Q279,Q291,Q303,Q315,Q327,Q339)</f>
        <v>0.50684487086903451</v>
      </c>
    </row>
    <row r="4" spans="1:21" x14ac:dyDescent="0.25">
      <c r="A4" s="1">
        <v>3</v>
      </c>
      <c r="B4">
        <v>3</v>
      </c>
      <c r="C4" s="1">
        <v>101.77</v>
      </c>
      <c r="E4">
        <f t="shared" si="0"/>
        <v>2.3737499999999869</v>
      </c>
      <c r="F4">
        <f t="shared" si="3"/>
        <v>5.6346890624999375</v>
      </c>
      <c r="H4">
        <f t="shared" si="1"/>
        <v>0.29657003361396328</v>
      </c>
      <c r="J4">
        <v>3</v>
      </c>
      <c r="K4">
        <f t="shared" si="2"/>
        <v>0.74037603860597689</v>
      </c>
      <c r="L4" s="3">
        <f t="shared" ref="L4:L13" si="5">C4-VLOOKUP(B4,$J$2:$K$13,2,0)*$G$2</f>
        <v>95.844021571820122</v>
      </c>
      <c r="R4">
        <v>3</v>
      </c>
      <c r="S4">
        <f t="shared" si="4"/>
        <v>1.1247633443458098</v>
      </c>
    </row>
    <row r="5" spans="1:21" x14ac:dyDescent="0.25">
      <c r="A5" s="1">
        <v>4</v>
      </c>
      <c r="B5">
        <v>4</v>
      </c>
      <c r="C5" s="1">
        <v>110.05</v>
      </c>
      <c r="E5">
        <f t="shared" si="0"/>
        <v>10.653749999999988</v>
      </c>
      <c r="F5">
        <f t="shared" si="3"/>
        <v>113.50238906249974</v>
      </c>
      <c r="H5">
        <f t="shared" si="1"/>
        <v>1.3310512883053291</v>
      </c>
      <c r="J5">
        <v>4</v>
      </c>
      <c r="K5">
        <f t="shared" si="2"/>
        <v>0.80575202644684574</v>
      </c>
      <c r="L5" s="3">
        <f t="shared" si="5"/>
        <v>103.60075140441251</v>
      </c>
      <c r="R5">
        <v>4</v>
      </c>
      <c r="S5">
        <f t="shared" si="4"/>
        <v>1.0416995090378116</v>
      </c>
    </row>
    <row r="6" spans="1:21" x14ac:dyDescent="0.25">
      <c r="A6" s="1">
        <v>5</v>
      </c>
      <c r="B6">
        <v>5</v>
      </c>
      <c r="C6" s="1">
        <v>115.47</v>
      </c>
      <c r="E6">
        <f t="shared" si="0"/>
        <v>16.07374999999999</v>
      </c>
      <c r="F6">
        <f t="shared" si="3"/>
        <v>258.36543906249966</v>
      </c>
      <c r="H6">
        <f t="shared" si="1"/>
        <v>2.0082117231395324</v>
      </c>
      <c r="J6">
        <v>5</v>
      </c>
      <c r="K6">
        <f t="shared" si="2"/>
        <v>0.87034693734243385</v>
      </c>
      <c r="L6" s="3">
        <f t="shared" si="5"/>
        <v>108.50373298596369</v>
      </c>
      <c r="R6">
        <v>5</v>
      </c>
      <c r="S6">
        <f t="shared" si="4"/>
        <v>1.0277914072861236</v>
      </c>
    </row>
    <row r="7" spans="1:21" x14ac:dyDescent="0.25">
      <c r="A7" s="1">
        <v>6</v>
      </c>
      <c r="B7">
        <v>6</v>
      </c>
      <c r="C7" s="1">
        <v>120.65</v>
      </c>
      <c r="E7">
        <f t="shared" si="0"/>
        <v>21.253749999999997</v>
      </c>
      <c r="F7">
        <f t="shared" si="3"/>
        <v>451.72188906249983</v>
      </c>
      <c r="H7">
        <f t="shared" si="1"/>
        <v>2.6553871940696387</v>
      </c>
      <c r="J7">
        <v>6</v>
      </c>
      <c r="K7">
        <f t="shared" si="2"/>
        <v>1.4471539906901116</v>
      </c>
      <c r="L7" s="3">
        <f t="shared" si="5"/>
        <v>109.06696261911576</v>
      </c>
      <c r="M7" s="3">
        <f>AVERAGE(L2:L6)</f>
        <v>101.11759186009593</v>
      </c>
      <c r="N7" s="3">
        <f>C7-M7</f>
        <v>19.532408139904078</v>
      </c>
      <c r="O7" s="3">
        <f>N7^2</f>
        <v>381.51496774379109</v>
      </c>
      <c r="R7">
        <v>6</v>
      </c>
      <c r="S7">
        <f t="shared" si="4"/>
        <v>1.5855240861501259</v>
      </c>
    </row>
    <row r="8" spans="1:21" x14ac:dyDescent="0.25">
      <c r="A8" s="1">
        <v>7</v>
      </c>
      <c r="B8">
        <v>7</v>
      </c>
      <c r="C8" s="1">
        <v>116.38</v>
      </c>
      <c r="E8">
        <f t="shared" si="0"/>
        <v>16.983749999999986</v>
      </c>
      <c r="F8">
        <f t="shared" si="3"/>
        <v>288.44776406249952</v>
      </c>
      <c r="H8">
        <f t="shared" si="1"/>
        <v>2.121904711275902</v>
      </c>
      <c r="J8">
        <v>7</v>
      </c>
      <c r="K8">
        <f t="shared" si="2"/>
        <v>1.1320594969430515</v>
      </c>
      <c r="L8" s="3">
        <f t="shared" si="5"/>
        <v>107.31898261357571</v>
      </c>
      <c r="M8" s="3">
        <f t="shared" ref="M8:M71" si="6">AVERAGE(L3:L7)</f>
        <v>103.064682575129</v>
      </c>
      <c r="N8" s="3">
        <f t="shared" ref="N8:N71" si="7">C8-M8</f>
        <v>13.315317424870997</v>
      </c>
      <c r="O8" s="3">
        <f t="shared" ref="O8:O71" si="8">N8^2</f>
        <v>177.29767812507322</v>
      </c>
      <c r="R8">
        <v>7</v>
      </c>
      <c r="S8">
        <f t="shared" si="4"/>
        <v>1.3064875247993872</v>
      </c>
    </row>
    <row r="9" spans="1:21" x14ac:dyDescent="0.25">
      <c r="A9" s="1">
        <v>8</v>
      </c>
      <c r="B9">
        <v>8</v>
      </c>
      <c r="C9" s="1">
        <v>107.85</v>
      </c>
      <c r="E9">
        <f t="shared" si="0"/>
        <v>8.4537499999999852</v>
      </c>
      <c r="F9">
        <f t="shared" si="3"/>
        <v>71.465889062499755</v>
      </c>
      <c r="H9">
        <f t="shared" si="1"/>
        <v>1.0561891191844344</v>
      </c>
      <c r="J9">
        <v>8</v>
      </c>
      <c r="K9">
        <f t="shared" si="2"/>
        <v>0.82126120394327073</v>
      </c>
      <c r="L9" s="3">
        <f t="shared" si="5"/>
        <v>101.27661576726292</v>
      </c>
      <c r="M9" s="3">
        <f t="shared" si="6"/>
        <v>104.86689023897756</v>
      </c>
      <c r="N9" s="3">
        <f t="shared" si="7"/>
        <v>2.9831097610224333</v>
      </c>
      <c r="O9" s="3">
        <f t="shared" si="8"/>
        <v>8.8989438463073185</v>
      </c>
      <c r="R9">
        <v>8</v>
      </c>
      <c r="S9">
        <f t="shared" si="4"/>
        <v>1.0102690473909444</v>
      </c>
    </row>
    <row r="10" spans="1:21" x14ac:dyDescent="0.25">
      <c r="A10" s="1">
        <v>9</v>
      </c>
      <c r="B10">
        <v>9</v>
      </c>
      <c r="C10" s="1">
        <v>108.93</v>
      </c>
      <c r="E10">
        <f t="shared" si="0"/>
        <v>9.5337499999999977</v>
      </c>
      <c r="F10">
        <f t="shared" si="3"/>
        <v>90.892389062499959</v>
      </c>
      <c r="H10">
        <f t="shared" si="1"/>
        <v>1.191121456752875</v>
      </c>
      <c r="J10">
        <v>9</v>
      </c>
      <c r="K10">
        <f t="shared" si="2"/>
        <v>0.95736686583890285</v>
      </c>
      <c r="L10" s="3">
        <f t="shared" si="5"/>
        <v>101.26722446569502</v>
      </c>
      <c r="M10" s="3">
        <f t="shared" si="6"/>
        <v>105.95340907806613</v>
      </c>
      <c r="N10" s="3">
        <f t="shared" si="7"/>
        <v>2.9765909219338766</v>
      </c>
      <c r="O10" s="3">
        <f t="shared" si="8"/>
        <v>8.8600935165391661</v>
      </c>
      <c r="R10">
        <v>9</v>
      </c>
      <c r="S10">
        <f t="shared" si="4"/>
        <v>1.1289878621763141</v>
      </c>
    </row>
    <row r="11" spans="1:21" x14ac:dyDescent="0.25">
      <c r="A11" s="1">
        <v>10</v>
      </c>
      <c r="B11">
        <v>10</v>
      </c>
      <c r="C11" s="1">
        <v>103.39</v>
      </c>
      <c r="E11">
        <f t="shared" si="0"/>
        <v>3.9937499999999915</v>
      </c>
      <c r="F11">
        <f t="shared" si="3"/>
        <v>15.950039062499933</v>
      </c>
      <c r="H11">
        <f t="shared" si="1"/>
        <v>0.49896853996662233</v>
      </c>
      <c r="J11">
        <v>10</v>
      </c>
      <c r="K11">
        <f t="shared" si="2"/>
        <v>0.86767014265032372</v>
      </c>
      <c r="L11" s="3">
        <f t="shared" si="5"/>
        <v>96.445158081827117</v>
      </c>
      <c r="M11" s="3">
        <f t="shared" si="6"/>
        <v>105.48670369032261</v>
      </c>
      <c r="N11" s="3">
        <f t="shared" si="7"/>
        <v>-2.0967036903226131</v>
      </c>
      <c r="O11" s="3">
        <f t="shared" si="8"/>
        <v>4.3961663650124638</v>
      </c>
      <c r="R11">
        <v>10</v>
      </c>
      <c r="S11">
        <f t="shared" si="4"/>
        <v>1.0577083501104838</v>
      </c>
    </row>
    <row r="12" spans="1:21" x14ac:dyDescent="0.25">
      <c r="A12" s="1">
        <v>11</v>
      </c>
      <c r="B12">
        <v>11</v>
      </c>
      <c r="C12" s="1">
        <v>99.35</v>
      </c>
      <c r="E12">
        <f t="shared" si="0"/>
        <v>-4.6250000000014779E-2</v>
      </c>
      <c r="F12">
        <f t="shared" si="3"/>
        <v>2.1390625000013673E-3</v>
      </c>
      <c r="H12">
        <f t="shared" si="1"/>
        <v>-5.7783524190206459E-3</v>
      </c>
      <c r="J12">
        <v>11</v>
      </c>
      <c r="K12">
        <f t="shared" si="2"/>
        <v>0.84796079208616704</v>
      </c>
      <c r="L12" s="3">
        <f t="shared" si="5"/>
        <v>92.562911953084935</v>
      </c>
      <c r="M12" s="3">
        <f t="shared" si="6"/>
        <v>103.0749887094953</v>
      </c>
      <c r="N12" s="3">
        <f t="shared" si="7"/>
        <v>-3.7249887094953067</v>
      </c>
      <c r="O12" s="3">
        <f t="shared" si="8"/>
        <v>13.87554088586751</v>
      </c>
      <c r="R12">
        <v>11</v>
      </c>
      <c r="S12">
        <f t="shared" si="4"/>
        <v>1.0375644586806132</v>
      </c>
    </row>
    <row r="13" spans="1:21" x14ac:dyDescent="0.25">
      <c r="A13" s="1">
        <v>12</v>
      </c>
      <c r="B13">
        <v>12</v>
      </c>
      <c r="C13" s="1">
        <v>119.75</v>
      </c>
      <c r="E13">
        <f t="shared" si="0"/>
        <v>20.353749999999991</v>
      </c>
      <c r="F13">
        <f t="shared" si="3"/>
        <v>414.27513906249965</v>
      </c>
      <c r="H13">
        <f t="shared" si="1"/>
        <v>2.5429435794292723</v>
      </c>
      <c r="J13">
        <v>12</v>
      </c>
      <c r="K13">
        <f>AVERAGE(H13,H25,H49,H61,H73,H85,H97,H109,H121,H133,H145,H157,H169,H181,H193,H205,H217,H229,H241,H253,H265,H277,H289,H301,H313,H325,H337,G349)</f>
        <v>3.4792060644356533</v>
      </c>
      <c r="L13" s="3">
        <f t="shared" si="5"/>
        <v>91.902394175453736</v>
      </c>
      <c r="M13" s="3">
        <f t="shared" si="6"/>
        <v>99.774178576289131</v>
      </c>
      <c r="N13" s="3">
        <f t="shared" si="7"/>
        <v>19.975821423710869</v>
      </c>
      <c r="O13" s="3">
        <f t="shared" si="8"/>
        <v>399.03344155198613</v>
      </c>
      <c r="R13">
        <v>12</v>
      </c>
      <c r="S13">
        <f t="shared" si="4"/>
        <v>3.929601857678211</v>
      </c>
    </row>
    <row r="14" spans="1:21" x14ac:dyDescent="0.25">
      <c r="A14" s="1" t="s">
        <v>1</v>
      </c>
      <c r="B14">
        <v>1</v>
      </c>
      <c r="C14" s="1">
        <v>97</v>
      </c>
      <c r="D14">
        <f>(0.5*C14+SUM(C15:C24)+0.5*C25)/12</f>
        <v>90.347916666666663</v>
      </c>
      <c r="E14">
        <f t="shared" ref="E14:E25" si="9">C14-$D$14</f>
        <v>6.6520833333333371</v>
      </c>
      <c r="F14">
        <f t="shared" si="3"/>
        <v>44.250212673611159</v>
      </c>
      <c r="G14">
        <f>SQRT((SUM(F14:F25)-(SUM(E14:E25)^2/12))/11)</f>
        <v>4.8643794957618036</v>
      </c>
      <c r="H14">
        <f t="shared" ref="H14:H25" si="10">E14/$G$14</f>
        <v>1.367509122001914</v>
      </c>
      <c r="L14" s="3">
        <f>C14-VLOOKUP(B14,$J$2:$K$13,2,0)*$G$14</f>
        <v>96.593729513710912</v>
      </c>
      <c r="M14" s="3">
        <f t="shared" si="6"/>
        <v>96.690860888664744</v>
      </c>
      <c r="N14" s="3">
        <f t="shared" si="7"/>
        <v>0.30913911133525573</v>
      </c>
      <c r="O14" s="3">
        <f t="shared" si="8"/>
        <v>9.5566990157151643E-2</v>
      </c>
      <c r="P14">
        <f>SQRT((SUM(O14:O25)-(SUM(N14:N25)^2/12))/11)</f>
        <v>5.7049198296635417</v>
      </c>
      <c r="Q14">
        <f>N14/$P$14</f>
        <v>5.418816049400782E-2</v>
      </c>
      <c r="T14">
        <f>N14-VLOOKUP(B14,$R$2:$S$13,2,0)*$P$14</f>
        <v>-3.0973650697552508</v>
      </c>
      <c r="U14">
        <f>SUMPRODUCT(O14:O25,T14:T25)/SUMSQ(T14:T25)</f>
        <v>-3.4282721106458059E-3</v>
      </c>
    </row>
    <row r="15" spans="1:21" x14ac:dyDescent="0.25">
      <c r="A15" s="1">
        <v>2</v>
      </c>
      <c r="B15">
        <v>2</v>
      </c>
      <c r="C15" s="1">
        <v>94.09</v>
      </c>
      <c r="E15">
        <f t="shared" si="9"/>
        <v>3.7420833333333405</v>
      </c>
      <c r="F15">
        <f t="shared" si="3"/>
        <v>14.003187673611166</v>
      </c>
      <c r="H15">
        <f t="shared" si="10"/>
        <v>0.76928277010330137</v>
      </c>
      <c r="L15" s="3">
        <f t="shared" ref="L15:L25" si="11">C15-VLOOKUP(B15,$J$2:$K$13,2,0)*$G$14</f>
        <v>93.645098502319939</v>
      </c>
      <c r="M15" s="3">
        <f t="shared" si="6"/>
        <v>95.754283637954344</v>
      </c>
      <c r="N15" s="3">
        <f t="shared" si="7"/>
        <v>-1.6642836379543411</v>
      </c>
      <c r="O15" s="3">
        <f t="shared" si="8"/>
        <v>2.7698400275625361</v>
      </c>
      <c r="Q15">
        <f t="shared" ref="Q15:Q25" si="12">N15/$P$14</f>
        <v>-0.29172778718127845</v>
      </c>
      <c r="T15">
        <f t="shared" ref="T15:T24" si="13">N15-VLOOKUP(B15,$R$2:$S$13,2,0)*$P$14</f>
        <v>-4.5557929923383531</v>
      </c>
    </row>
    <row r="16" spans="1:21" x14ac:dyDescent="0.25">
      <c r="A16" s="1">
        <v>3</v>
      </c>
      <c r="B16">
        <v>3</v>
      </c>
      <c r="C16" s="1">
        <v>99.74</v>
      </c>
      <c r="E16">
        <f t="shared" si="9"/>
        <v>9.392083333333332</v>
      </c>
      <c r="F16">
        <f t="shared" si="3"/>
        <v>88.211229340277754</v>
      </c>
      <c r="H16">
        <f t="shared" si="10"/>
        <v>1.9307875426899543</v>
      </c>
      <c r="L16" s="3">
        <f t="shared" si="11"/>
        <v>96.138529978651732</v>
      </c>
      <c r="M16" s="3">
        <f t="shared" si="6"/>
        <v>94.229858445279348</v>
      </c>
      <c r="N16" s="3">
        <f t="shared" si="7"/>
        <v>5.5101415547206472</v>
      </c>
      <c r="O16" s="3">
        <f t="shared" si="8"/>
        <v>30.36165995305927</v>
      </c>
      <c r="Q16">
        <f t="shared" si="12"/>
        <v>0.96585784187007906</v>
      </c>
      <c r="T16">
        <f t="shared" si="13"/>
        <v>-0.90654315211644576</v>
      </c>
    </row>
    <row r="17" spans="1:21" x14ac:dyDescent="0.25">
      <c r="A17" s="1">
        <v>4</v>
      </c>
      <c r="B17">
        <v>4</v>
      </c>
      <c r="C17" s="1">
        <v>95.75</v>
      </c>
      <c r="E17">
        <f t="shared" si="9"/>
        <v>5.4020833333333371</v>
      </c>
      <c r="F17">
        <f t="shared" si="3"/>
        <v>29.18250434027782</v>
      </c>
      <c r="H17">
        <f t="shared" si="10"/>
        <v>1.1105390395712382</v>
      </c>
      <c r="L17" s="3">
        <f t="shared" si="11"/>
        <v>91.830516363883447</v>
      </c>
      <c r="M17" s="3">
        <f t="shared" si="6"/>
        <v>94.168532824644245</v>
      </c>
      <c r="N17" s="3">
        <f t="shared" si="7"/>
        <v>1.5814671753557548</v>
      </c>
      <c r="O17" s="3">
        <f t="shared" si="8"/>
        <v>2.5010384267277095</v>
      </c>
      <c r="Q17">
        <f t="shared" si="12"/>
        <v>0.2772111129647592</v>
      </c>
      <c r="T17">
        <f t="shared" si="13"/>
        <v>-4.3613450103048326</v>
      </c>
    </row>
    <row r="18" spans="1:21" x14ac:dyDescent="0.25">
      <c r="A18" s="1">
        <v>5</v>
      </c>
      <c r="B18">
        <v>5</v>
      </c>
      <c r="C18" s="1">
        <v>95.84</v>
      </c>
      <c r="E18">
        <f t="shared" si="9"/>
        <v>5.4920833333333405</v>
      </c>
      <c r="F18">
        <f t="shared" si="3"/>
        <v>30.162979340277857</v>
      </c>
      <c r="H18">
        <f t="shared" si="10"/>
        <v>1.1290408855062475</v>
      </c>
      <c r="L18" s="3">
        <f t="shared" si="11"/>
        <v>91.606302203792382</v>
      </c>
      <c r="M18" s="3">
        <f t="shared" si="6"/>
        <v>94.022053706803945</v>
      </c>
      <c r="N18" s="3">
        <f t="shared" si="7"/>
        <v>1.8179462931960586</v>
      </c>
      <c r="O18" s="3">
        <f t="shared" si="8"/>
        <v>3.3049287249452899</v>
      </c>
      <c r="Q18">
        <f t="shared" si="12"/>
        <v>0.31866289930024755</v>
      </c>
      <c r="T18">
        <f t="shared" si="13"/>
        <v>-4.0455212869883459</v>
      </c>
    </row>
    <row r="19" spans="1:21" x14ac:dyDescent="0.25">
      <c r="A19" s="1">
        <v>6</v>
      </c>
      <c r="B19">
        <v>6</v>
      </c>
      <c r="C19" s="1">
        <v>102.55</v>
      </c>
      <c r="E19">
        <f t="shared" si="9"/>
        <v>12.202083333333334</v>
      </c>
      <c r="F19">
        <f t="shared" si="3"/>
        <v>148.89083767361114</v>
      </c>
      <c r="H19">
        <f t="shared" si="10"/>
        <v>2.5084562879941141</v>
      </c>
      <c r="L19" s="3">
        <f t="shared" si="11"/>
        <v>95.51049380047715</v>
      </c>
      <c r="M19" s="3">
        <f t="shared" si="6"/>
        <v>93.962835312471697</v>
      </c>
      <c r="N19" s="3">
        <f t="shared" si="7"/>
        <v>8.5871646875283005</v>
      </c>
      <c r="O19" s="3">
        <f t="shared" si="8"/>
        <v>73.739397370733016</v>
      </c>
      <c r="Q19">
        <f t="shared" si="12"/>
        <v>1.5052209222780164</v>
      </c>
      <c r="T19">
        <f t="shared" si="13"/>
        <v>-0.45812311195871835</v>
      </c>
    </row>
    <row r="20" spans="1:21" x14ac:dyDescent="0.25">
      <c r="A20" s="1">
        <v>7</v>
      </c>
      <c r="B20">
        <v>7</v>
      </c>
      <c r="C20" s="1">
        <v>103.58</v>
      </c>
      <c r="E20">
        <f t="shared" si="9"/>
        <v>13.232083333333335</v>
      </c>
      <c r="F20">
        <f t="shared" si="3"/>
        <v>175.08802934027784</v>
      </c>
      <c r="H20">
        <f t="shared" si="10"/>
        <v>2.7201996359169911</v>
      </c>
      <c r="L20" s="3">
        <f t="shared" si="11"/>
        <v>98.073232995087793</v>
      </c>
      <c r="M20" s="3">
        <f t="shared" si="6"/>
        <v>93.746188169824933</v>
      </c>
      <c r="N20" s="3">
        <f t="shared" si="7"/>
        <v>9.8338118301750654</v>
      </c>
      <c r="O20" s="3">
        <f t="shared" si="8"/>
        <v>96.703855111291077</v>
      </c>
      <c r="Q20">
        <f t="shared" si="12"/>
        <v>1.7237423353511057</v>
      </c>
      <c r="T20">
        <f t="shared" si="13"/>
        <v>2.3804052427390028</v>
      </c>
    </row>
    <row r="21" spans="1:21" x14ac:dyDescent="0.25">
      <c r="A21" s="1">
        <v>8</v>
      </c>
      <c r="B21">
        <v>8</v>
      </c>
      <c r="C21" s="1">
        <v>104.61</v>
      </c>
      <c r="E21">
        <f t="shared" si="9"/>
        <v>14.262083333333337</v>
      </c>
      <c r="F21">
        <f t="shared" si="3"/>
        <v>203.40702100694455</v>
      </c>
      <c r="H21">
        <f t="shared" si="10"/>
        <v>2.9319429838398685</v>
      </c>
      <c r="L21" s="3">
        <f t="shared" si="11"/>
        <v>100.6150738388737</v>
      </c>
      <c r="M21" s="3">
        <f t="shared" si="6"/>
        <v>94.631815068378501</v>
      </c>
      <c r="N21" s="3">
        <f t="shared" si="7"/>
        <v>9.9781849316214988</v>
      </c>
      <c r="O21" s="3">
        <f t="shared" si="8"/>
        <v>99.564174529638336</v>
      </c>
      <c r="Q21">
        <f t="shared" si="12"/>
        <v>1.7490491066567679</v>
      </c>
      <c r="T21">
        <f>N21-VLOOKUP(B21,$R$2:$S$13,2,0)*$P$14</f>
        <v>4.214681009865604</v>
      </c>
    </row>
    <row r="22" spans="1:21" x14ac:dyDescent="0.25">
      <c r="A22" s="1">
        <v>9</v>
      </c>
      <c r="B22">
        <v>9</v>
      </c>
      <c r="C22" s="1">
        <v>105.66</v>
      </c>
      <c r="E22">
        <f t="shared" si="9"/>
        <v>15.312083333333334</v>
      </c>
      <c r="F22">
        <f t="shared" si="3"/>
        <v>234.45989600694446</v>
      </c>
      <c r="H22">
        <f t="shared" si="10"/>
        <v>3.1477978530816353</v>
      </c>
      <c r="L22" s="3">
        <f t="shared" si="11"/>
        <v>101.0030042478915</v>
      </c>
      <c r="M22" s="3">
        <f t="shared" si="6"/>
        <v>95.527123840422888</v>
      </c>
      <c r="N22" s="3">
        <f t="shared" si="7"/>
        <v>10.132876159577108</v>
      </c>
      <c r="O22" s="3">
        <f t="shared" si="8"/>
        <v>102.67517926532614</v>
      </c>
      <c r="Q22">
        <f t="shared" si="12"/>
        <v>1.7761645145107523</v>
      </c>
      <c r="T22">
        <f t="shared" si="13"/>
        <v>3.692090917198005</v>
      </c>
    </row>
    <row r="23" spans="1:21" x14ac:dyDescent="0.25">
      <c r="A23" s="1">
        <v>10</v>
      </c>
      <c r="B23">
        <v>10</v>
      </c>
      <c r="C23" s="1">
        <v>96.15</v>
      </c>
      <c r="E23">
        <f t="shared" si="9"/>
        <v>5.8020833333333428</v>
      </c>
      <c r="F23">
        <f t="shared" si="3"/>
        <v>33.664171006944557</v>
      </c>
      <c r="H23">
        <f t="shared" si="10"/>
        <v>1.1927694659490555</v>
      </c>
      <c r="L23" s="3">
        <f t="shared" si="11"/>
        <v>91.929323149007047</v>
      </c>
      <c r="M23" s="3">
        <f t="shared" si="6"/>
        <v>97.361621417224498</v>
      </c>
      <c r="N23" s="3">
        <f t="shared" si="7"/>
        <v>-1.2116214172244923</v>
      </c>
      <c r="O23" s="3">
        <f t="shared" si="8"/>
        <v>1.4680264586770873</v>
      </c>
      <c r="Q23">
        <f t="shared" si="12"/>
        <v>-0.21238184819434175</v>
      </c>
      <c r="T23">
        <f t="shared" si="13"/>
        <v>-7.2457627577704997</v>
      </c>
    </row>
    <row r="24" spans="1:21" x14ac:dyDescent="0.25">
      <c r="A24" s="1">
        <v>11</v>
      </c>
      <c r="B24">
        <v>11</v>
      </c>
      <c r="C24" s="1">
        <v>89.42</v>
      </c>
      <c r="E24">
        <f t="shared" si="9"/>
        <v>-0.92791666666666117</v>
      </c>
      <c r="F24">
        <f t="shared" si="3"/>
        <v>0.86102934027776756</v>
      </c>
      <c r="H24">
        <f t="shared" si="10"/>
        <v>-0.1907574578577039</v>
      </c>
      <c r="L24" s="3">
        <f t="shared" si="11"/>
        <v>85.295196909766119</v>
      </c>
      <c r="M24" s="3">
        <f t="shared" si="6"/>
        <v>97.426225606267437</v>
      </c>
      <c r="N24" s="3">
        <f t="shared" si="7"/>
        <v>-8.0062256062674351</v>
      </c>
      <c r="O24" s="3">
        <f t="shared" si="8"/>
        <v>64.099648458452364</v>
      </c>
      <c r="Q24">
        <f t="shared" si="12"/>
        <v>-1.4033896786135236</v>
      </c>
      <c r="T24">
        <f t="shared" si="13"/>
        <v>-13.925447661148585</v>
      </c>
    </row>
    <row r="25" spans="1:21" x14ac:dyDescent="0.25">
      <c r="A25" s="1">
        <v>12</v>
      </c>
      <c r="B25">
        <v>12</v>
      </c>
      <c r="C25" s="1">
        <v>96.57</v>
      </c>
      <c r="E25">
        <f t="shared" si="9"/>
        <v>6.2220833333333303</v>
      </c>
      <c r="F25">
        <f t="shared" si="3"/>
        <v>38.714321006944409</v>
      </c>
      <c r="H25">
        <f t="shared" si="10"/>
        <v>1.2791114136457602</v>
      </c>
      <c r="L25" s="3">
        <f t="shared" si="11"/>
        <v>79.645821358629078</v>
      </c>
      <c r="M25" s="3">
        <f t="shared" si="6"/>
        <v>95.383166228125219</v>
      </c>
      <c r="N25" s="3">
        <f t="shared" si="7"/>
        <v>1.1868337718747739</v>
      </c>
      <c r="O25" s="3">
        <f t="shared" si="8"/>
        <v>1.4085744020625028</v>
      </c>
      <c r="Q25">
        <f t="shared" si="12"/>
        <v>0.20803688874007711</v>
      </c>
      <c r="T25">
        <f>N25-VLOOKUP(B25,$R$2:$S$13,2,0)*$P$14</f>
        <v>-21.231229788676345</v>
      </c>
    </row>
    <row r="26" spans="1:21" x14ac:dyDescent="0.25">
      <c r="A26" s="1" t="s">
        <v>2</v>
      </c>
      <c r="B26">
        <v>1</v>
      </c>
      <c r="C26" s="1">
        <v>69.53</v>
      </c>
      <c r="D26">
        <f>(0.5*C26+SUM(C27:C36)+0.5*C37)/12</f>
        <v>66.02291666666666</v>
      </c>
      <c r="E26">
        <f t="shared" ref="E26:E37" si="14">C26-$D$26</f>
        <v>3.5070833333333411</v>
      </c>
      <c r="F26">
        <f t="shared" si="3"/>
        <v>12.299633506944499</v>
      </c>
      <c r="G26">
        <f>SQRT((SUM(F26:F37)-(SUM(E26:E37)^2/12))/11)</f>
        <v>5.3498521644825097</v>
      </c>
      <c r="H26">
        <f t="shared" ref="H26:H37" si="15">E26/$G$26</f>
        <v>0.6555477096389225</v>
      </c>
      <c r="L26" s="3">
        <f>C26-VLOOKUP(B26,$J$2:$K$13,2,0)*$G$26</f>
        <v>69.083183084845103</v>
      </c>
      <c r="M26" s="3">
        <f t="shared" si="6"/>
        <v>91.697683900833482</v>
      </c>
      <c r="N26" s="3">
        <f t="shared" si="7"/>
        <v>-22.167683900833481</v>
      </c>
      <c r="O26" s="3">
        <f t="shared" si="8"/>
        <v>491.40620952727187</v>
      </c>
      <c r="P26">
        <f>SQRT((SUM(O26:O37)-(SUM(N26:N37)^2/12))/11)</f>
        <v>12.254359011131152</v>
      </c>
      <c r="Q26">
        <f>N26/$P$26</f>
        <v>-1.8089631518627483</v>
      </c>
      <c r="T26">
        <f>N26-VLOOKUP(B26,$R$2:$S$13,2,0)*$P$26</f>
        <v>-29.48496906073105</v>
      </c>
      <c r="U26">
        <f>SUMPRODUCT(O26:O37,T26:T37)/SUMSQ(T26:T37)</f>
        <v>-10.134026663036758</v>
      </c>
    </row>
    <row r="27" spans="1:21" x14ac:dyDescent="0.25">
      <c r="A27" s="1">
        <v>2</v>
      </c>
      <c r="B27">
        <v>2</v>
      </c>
      <c r="C27" s="1">
        <v>66.75</v>
      </c>
      <c r="E27">
        <f t="shared" si="14"/>
        <v>0.72708333333333997</v>
      </c>
      <c r="F27">
        <f t="shared" si="3"/>
        <v>0.52865017361112077</v>
      </c>
      <c r="H27">
        <f t="shared" si="15"/>
        <v>0.1359071822882176</v>
      </c>
      <c r="L27" s="3">
        <f t="shared" ref="L27:L37" si="16">C27-VLOOKUP(B27,$J$2:$K$13,2,0)*$G$26</f>
        <v>66.260696638200415</v>
      </c>
      <c r="M27" s="3">
        <f t="shared" si="6"/>
        <v>85.391305750027755</v>
      </c>
      <c r="N27" s="3">
        <f t="shared" si="7"/>
        <v>-18.641305750027755</v>
      </c>
      <c r="O27" s="3">
        <f t="shared" si="8"/>
        <v>347.4982800660178</v>
      </c>
      <c r="Q27">
        <f t="shared" ref="Q27:Q37" si="17">N27/$P$26</f>
        <v>-1.5211979454082478</v>
      </c>
      <c r="T27">
        <f t="shared" ref="T27:T37" si="18">N27-VLOOKUP(B27,$R$2:$S$13,2,0)*$P$26</f>
        <v>-24.852364760607312</v>
      </c>
    </row>
    <row r="28" spans="1:21" x14ac:dyDescent="0.25">
      <c r="A28" s="1">
        <v>3</v>
      </c>
      <c r="B28">
        <v>3</v>
      </c>
      <c r="C28" s="1">
        <v>68.75</v>
      </c>
      <c r="E28">
        <f t="shared" si="14"/>
        <v>2.72708333333334</v>
      </c>
      <c r="F28">
        <f t="shared" si="3"/>
        <v>7.4369835069444807</v>
      </c>
      <c r="H28">
        <f t="shared" si="15"/>
        <v>0.50974928829591881</v>
      </c>
      <c r="L28" s="3">
        <f t="shared" si="16"/>
        <v>64.789097647332824</v>
      </c>
      <c r="M28" s="3">
        <f t="shared" si="6"/>
        <v>78.442844228089555</v>
      </c>
      <c r="N28" s="3">
        <f t="shared" si="7"/>
        <v>-9.6928442280895553</v>
      </c>
      <c r="O28" s="3">
        <f t="shared" si="8"/>
        <v>93.951229230009005</v>
      </c>
      <c r="Q28">
        <f t="shared" si="17"/>
        <v>-0.79097113274428599</v>
      </c>
      <c r="T28">
        <f t="shared" si="18"/>
        <v>-23.476098052263641</v>
      </c>
    </row>
    <row r="29" spans="1:21" x14ac:dyDescent="0.25">
      <c r="A29" s="1">
        <v>4</v>
      </c>
      <c r="B29">
        <v>4</v>
      </c>
      <c r="C29" s="1">
        <v>67.38</v>
      </c>
      <c r="E29">
        <f t="shared" si="14"/>
        <v>1.3570833333333354</v>
      </c>
      <c r="F29">
        <f t="shared" si="3"/>
        <v>1.8416751736111168</v>
      </c>
      <c r="H29">
        <f t="shared" si="15"/>
        <v>0.25366744568064264</v>
      </c>
      <c r="L29" s="3">
        <f t="shared" si="16"/>
        <v>63.069345777277171</v>
      </c>
      <c r="M29" s="3">
        <f t="shared" si="6"/>
        <v>73.014799127754713</v>
      </c>
      <c r="N29" s="3">
        <f t="shared" si="7"/>
        <v>-5.634799127754718</v>
      </c>
      <c r="O29" s="3">
        <f t="shared" si="8"/>
        <v>31.750961210145331</v>
      </c>
      <c r="Q29">
        <f t="shared" si="17"/>
        <v>-0.45981998100728011</v>
      </c>
      <c r="T29">
        <f t="shared" si="18"/>
        <v>-18.400158893223121</v>
      </c>
    </row>
    <row r="30" spans="1:21" x14ac:dyDescent="0.25">
      <c r="A30" s="1">
        <v>5</v>
      </c>
      <c r="B30">
        <v>5</v>
      </c>
      <c r="C30" s="1">
        <v>69.400000000000006</v>
      </c>
      <c r="E30">
        <f t="shared" si="14"/>
        <v>3.3770833333333456</v>
      </c>
      <c r="F30">
        <f t="shared" si="3"/>
        <v>11.404691840277861</v>
      </c>
      <c r="H30">
        <f t="shared" si="15"/>
        <v>0.6312479727484227</v>
      </c>
      <c r="L30" s="3">
        <f t="shared" si="16"/>
        <v>64.743772553407865</v>
      </c>
      <c r="M30" s="3">
        <f t="shared" si="6"/>
        <v>68.569628901256934</v>
      </c>
      <c r="N30" s="3">
        <f t="shared" si="7"/>
        <v>0.83037109874307191</v>
      </c>
      <c r="O30" s="3">
        <f t="shared" si="8"/>
        <v>0.68951616162777651</v>
      </c>
      <c r="Q30">
        <f t="shared" si="17"/>
        <v>6.7761283800222491E-2</v>
      </c>
      <c r="T30">
        <f t="shared" si="18"/>
        <v>-11.764553794696806</v>
      </c>
    </row>
    <row r="31" spans="1:21" x14ac:dyDescent="0.25">
      <c r="A31" s="1">
        <v>6</v>
      </c>
      <c r="B31">
        <v>6</v>
      </c>
      <c r="C31" s="1">
        <v>72.87</v>
      </c>
      <c r="E31">
        <f t="shared" si="14"/>
        <v>6.8470833333333445</v>
      </c>
      <c r="F31">
        <f t="shared" si="3"/>
        <v>46.882550173611264</v>
      </c>
      <c r="H31">
        <f t="shared" si="15"/>
        <v>1.279864026671784</v>
      </c>
      <c r="L31" s="3">
        <f t="shared" si="16"/>
        <v>65.127940090567009</v>
      </c>
      <c r="M31" s="3">
        <f t="shared" si="6"/>
        <v>65.589219140212691</v>
      </c>
      <c r="N31" s="3">
        <f t="shared" si="7"/>
        <v>7.2807808597873134</v>
      </c>
      <c r="O31" s="3">
        <f t="shared" si="8"/>
        <v>53.009769928245291</v>
      </c>
      <c r="Q31">
        <f t="shared" si="17"/>
        <v>0.59413804126138892</v>
      </c>
      <c r="T31">
        <f t="shared" si="18"/>
        <v>-12.148800512691967</v>
      </c>
    </row>
    <row r="32" spans="1:21" x14ac:dyDescent="0.25">
      <c r="A32" s="1">
        <v>7</v>
      </c>
      <c r="B32">
        <v>7</v>
      </c>
      <c r="C32" s="1">
        <v>72.14</v>
      </c>
      <c r="E32">
        <f t="shared" si="14"/>
        <v>6.1170833333333405</v>
      </c>
      <c r="F32">
        <f t="shared" si="3"/>
        <v>37.418708506944533</v>
      </c>
      <c r="H32">
        <f t="shared" si="15"/>
        <v>1.1434116579789724</v>
      </c>
      <c r="L32" s="3">
        <f t="shared" si="16"/>
        <v>66.083649049956236</v>
      </c>
      <c r="M32" s="3">
        <f t="shared" si="6"/>
        <v>64.798170541357052</v>
      </c>
      <c r="N32" s="3">
        <f t="shared" si="7"/>
        <v>7.3418294586429482</v>
      </c>
      <c r="O32" s="3">
        <f t="shared" si="8"/>
        <v>53.902459799797406</v>
      </c>
      <c r="Q32">
        <f t="shared" si="17"/>
        <v>0.59911982764451854</v>
      </c>
      <c r="T32">
        <f t="shared" si="18"/>
        <v>-8.668337713812857</v>
      </c>
    </row>
    <row r="33" spans="1:21" x14ac:dyDescent="0.25">
      <c r="A33" s="1">
        <v>8</v>
      </c>
      <c r="B33">
        <v>8</v>
      </c>
      <c r="C33" s="1">
        <v>71.849999999999994</v>
      </c>
      <c r="E33">
        <f t="shared" si="14"/>
        <v>5.8270833333333343</v>
      </c>
      <c r="F33">
        <f t="shared" si="3"/>
        <v>33.954900173611122</v>
      </c>
      <c r="H33">
        <f t="shared" si="15"/>
        <v>1.0892045526078546</v>
      </c>
      <c r="L33" s="3">
        <f t="shared" si="16"/>
        <v>67.45637397047858</v>
      </c>
      <c r="M33" s="3">
        <f t="shared" si="6"/>
        <v>64.762761023708222</v>
      </c>
      <c r="N33" s="3">
        <f t="shared" si="7"/>
        <v>7.087238976291772</v>
      </c>
      <c r="O33" s="3">
        <f t="shared" si="8"/>
        <v>50.228956307069247</v>
      </c>
      <c r="Q33">
        <f t="shared" si="17"/>
        <v>0.57834432383237122</v>
      </c>
      <c r="T33">
        <f t="shared" si="18"/>
        <v>-5.2929606282703325</v>
      </c>
    </row>
    <row r="34" spans="1:21" x14ac:dyDescent="0.25">
      <c r="A34" s="1">
        <v>9</v>
      </c>
      <c r="B34">
        <v>9</v>
      </c>
      <c r="C34" s="1">
        <v>74.73</v>
      </c>
      <c r="E34">
        <f t="shared" si="14"/>
        <v>8.7070833333333439</v>
      </c>
      <c r="F34">
        <f t="shared" si="3"/>
        <v>75.813300173611296</v>
      </c>
      <c r="H34">
        <f t="shared" si="15"/>
        <v>1.627537185258946</v>
      </c>
      <c r="L34" s="3">
        <f t="shared" si="16"/>
        <v>69.608228800587909</v>
      </c>
      <c r="M34" s="3">
        <f t="shared" si="6"/>
        <v>65.296216288337376</v>
      </c>
      <c r="N34" s="3">
        <f t="shared" si="7"/>
        <v>9.4337837116626275</v>
      </c>
      <c r="O34" s="3">
        <f t="shared" si="8"/>
        <v>88.9962751184311</v>
      </c>
      <c r="Q34">
        <f t="shared" si="17"/>
        <v>0.76983085799049333</v>
      </c>
      <c r="T34">
        <f t="shared" si="18"/>
        <v>-4.4012388706553818</v>
      </c>
    </row>
    <row r="35" spans="1:21" x14ac:dyDescent="0.25">
      <c r="A35" s="1">
        <v>10</v>
      </c>
      <c r="B35">
        <v>10</v>
      </c>
      <c r="C35" s="1">
        <v>75.47</v>
      </c>
      <c r="E35">
        <f t="shared" si="14"/>
        <v>9.4470833333333388</v>
      </c>
      <c r="F35">
        <f t="shared" si="3"/>
        <v>89.247383506944544</v>
      </c>
      <c r="H35">
        <f t="shared" si="15"/>
        <v>1.7658587644817945</v>
      </c>
      <c r="L35" s="3">
        <f t="shared" si="16"/>
        <v>70.828093009285311</v>
      </c>
      <c r="M35" s="3">
        <f t="shared" si="6"/>
        <v>66.603992892999528</v>
      </c>
      <c r="N35" s="3">
        <f t="shared" si="7"/>
        <v>8.8660071070004705</v>
      </c>
      <c r="O35" s="3">
        <f t="shared" si="8"/>
        <v>78.606082021382846</v>
      </c>
      <c r="Q35">
        <f t="shared" si="17"/>
        <v>0.72349823429745297</v>
      </c>
      <c r="T35">
        <f t="shared" si="18"/>
        <v>-4.0955307443246003</v>
      </c>
    </row>
    <row r="36" spans="1:21" x14ac:dyDescent="0.25">
      <c r="A36" s="1">
        <v>11</v>
      </c>
      <c r="B36">
        <v>11</v>
      </c>
      <c r="C36" s="1">
        <v>74.790000000000006</v>
      </c>
      <c r="E36">
        <f t="shared" si="14"/>
        <v>8.7670833333333462</v>
      </c>
      <c r="F36">
        <f t="shared" si="3"/>
        <v>76.861750173611341</v>
      </c>
      <c r="H36">
        <f t="shared" si="15"/>
        <v>1.6387524484391776</v>
      </c>
      <c r="L36" s="3">
        <f t="shared" si="16"/>
        <v>70.253535121061518</v>
      </c>
      <c r="M36" s="3">
        <f t="shared" si="6"/>
        <v>67.820856984175023</v>
      </c>
      <c r="N36" s="3">
        <f t="shared" si="7"/>
        <v>6.969143015824983</v>
      </c>
      <c r="O36" s="3">
        <f t="shared" si="8"/>
        <v>48.568954375022138</v>
      </c>
      <c r="Q36">
        <f t="shared" si="17"/>
        <v>0.56870726649142689</v>
      </c>
      <c r="T36">
        <f t="shared" si="18"/>
        <v>-5.7455443580372059</v>
      </c>
    </row>
    <row r="37" spans="1:21" x14ac:dyDescent="0.25">
      <c r="A37" s="1">
        <v>12</v>
      </c>
      <c r="B37">
        <v>12</v>
      </c>
      <c r="C37" s="1">
        <v>86.76</v>
      </c>
      <c r="E37">
        <f t="shared" si="14"/>
        <v>20.737083333333345</v>
      </c>
      <c r="F37">
        <f t="shared" si="3"/>
        <v>430.02662517361159</v>
      </c>
      <c r="H37">
        <f t="shared" si="15"/>
        <v>3.8761974528952687</v>
      </c>
      <c r="L37" s="3">
        <f t="shared" si="16"/>
        <v>68.146761905498252</v>
      </c>
      <c r="M37" s="3">
        <f t="shared" si="6"/>
        <v>68.845975990273914</v>
      </c>
      <c r="N37" s="3">
        <f t="shared" si="7"/>
        <v>17.914024009726091</v>
      </c>
      <c r="O37" s="3">
        <f t="shared" si="8"/>
        <v>320.91225622104287</v>
      </c>
      <c r="Q37">
        <f t="shared" si="17"/>
        <v>1.461849125968484</v>
      </c>
      <c r="T37">
        <f t="shared" si="18"/>
        <v>-30.240727925070608</v>
      </c>
    </row>
    <row r="38" spans="1:21" x14ac:dyDescent="0.25">
      <c r="A38" s="1" t="s">
        <v>3</v>
      </c>
      <c r="B38">
        <v>1</v>
      </c>
      <c r="C38" s="1">
        <v>73.75</v>
      </c>
      <c r="D38">
        <f>(0.5*C38+SUM(C39:C48)+0.5*C49)/12</f>
        <v>75.639166666666668</v>
      </c>
      <c r="E38">
        <f t="shared" ref="E38:E49" si="19">C38-$D$38</f>
        <v>-1.889166666666668</v>
      </c>
      <c r="F38">
        <f t="shared" si="3"/>
        <v>3.5689506944444496</v>
      </c>
      <c r="G38">
        <f>SQRT((SUM(F38:F49)-(SUM(E38:E49)^2/12))/11)</f>
        <v>6.3964883239780788</v>
      </c>
      <c r="H38">
        <f t="shared" ref="H38:H49" si="20">E38/$G$38</f>
        <v>-0.29534434692624673</v>
      </c>
      <c r="L38" s="3">
        <f>C38-VLOOKUP(B38,$J$2:$K$13,2,0)*$G$38</f>
        <v>73.215768568387972</v>
      </c>
      <c r="M38" s="3">
        <f t="shared" si="6"/>
        <v>69.258598561382314</v>
      </c>
      <c r="N38" s="3">
        <f t="shared" si="7"/>
        <v>4.4914014386176859</v>
      </c>
      <c r="O38" s="3">
        <f t="shared" si="8"/>
        <v>20.172686882817018</v>
      </c>
      <c r="P38">
        <f>SQRT((SUM(O38:O49)-(SUM(N38:N49)^2/12))/11)</f>
        <v>4.3387090410809144</v>
      </c>
      <c r="Q38">
        <f>N38/$P$38</f>
        <v>1.0351930484600393</v>
      </c>
      <c r="T38">
        <f>N38-VLOOKUP(B38,$R$2:$S$13,2,0)*$P$38</f>
        <v>1.9006848413173194</v>
      </c>
      <c r="U38">
        <f>SUMPRODUCT(O38:O49,T38:T49)/SUMSQ(T38:T49)</f>
        <v>26.741980539696208</v>
      </c>
    </row>
    <row r="39" spans="1:21" x14ac:dyDescent="0.25">
      <c r="A39" s="1">
        <v>2</v>
      </c>
      <c r="B39">
        <v>2</v>
      </c>
      <c r="C39" s="1">
        <v>75.22</v>
      </c>
      <c r="E39">
        <f t="shared" si="19"/>
        <v>-0.41916666666666913</v>
      </c>
      <c r="F39">
        <f t="shared" si="3"/>
        <v>0.1757006944444465</v>
      </c>
      <c r="H39">
        <f t="shared" si="20"/>
        <v>-6.5530748347553097E-2</v>
      </c>
      <c r="L39" s="3">
        <f t="shared" ref="L39:L48" si="21">C39-VLOOKUP(B39,$J$2:$K$13,2,0)*$G$38</f>
        <v>74.634970144144731</v>
      </c>
      <c r="M39" s="3">
        <f t="shared" si="6"/>
        <v>70.41047748096419</v>
      </c>
      <c r="N39" s="3">
        <f t="shared" si="7"/>
        <v>4.8095225190358093</v>
      </c>
      <c r="O39" s="3">
        <f t="shared" si="8"/>
        <v>23.131506861112555</v>
      </c>
      <c r="Q39">
        <f t="shared" ref="Q39:Q49" si="22">N39/$P$38</f>
        <v>1.1085146465220448</v>
      </c>
      <c r="T39">
        <f t="shared" ref="T39:T49" si="23">N39-VLOOKUP(B39,$R$2:$S$13,2,0)*$P$38</f>
        <v>2.6104700953708408</v>
      </c>
    </row>
    <row r="40" spans="1:21" x14ac:dyDescent="0.25">
      <c r="A40" s="1">
        <v>3</v>
      </c>
      <c r="B40">
        <v>3</v>
      </c>
      <c r="C40" s="1">
        <v>79.739999999999995</v>
      </c>
      <c r="E40">
        <f t="shared" si="19"/>
        <v>4.1008333333333269</v>
      </c>
      <c r="F40">
        <f t="shared" si="3"/>
        <v>16.816834027777723</v>
      </c>
      <c r="H40">
        <f t="shared" si="20"/>
        <v>0.64110698333659322</v>
      </c>
      <c r="L40" s="3">
        <f t="shared" si="21"/>
        <v>75.004193313703723</v>
      </c>
      <c r="M40" s="3">
        <f t="shared" si="6"/>
        <v>71.415825749675562</v>
      </c>
      <c r="N40" s="3">
        <f t="shared" si="7"/>
        <v>8.3241742503244325</v>
      </c>
      <c r="O40" s="3">
        <f t="shared" si="8"/>
        <v>69.29187694976433</v>
      </c>
      <c r="Q40">
        <f t="shared" si="22"/>
        <v>1.9185831941038869</v>
      </c>
      <c r="T40">
        <f t="shared" si="23"/>
        <v>3.4441533591348614</v>
      </c>
    </row>
    <row r="41" spans="1:21" x14ac:dyDescent="0.25">
      <c r="A41" s="1">
        <v>4</v>
      </c>
      <c r="B41">
        <v>4</v>
      </c>
      <c r="C41" s="1">
        <v>78.14</v>
      </c>
      <c r="E41">
        <f t="shared" si="19"/>
        <v>2.5008333333333326</v>
      </c>
      <c r="F41">
        <f t="shared" si="3"/>
        <v>6.254167361111107</v>
      </c>
      <c r="H41">
        <f t="shared" si="20"/>
        <v>0.39096973318291373</v>
      </c>
      <c r="L41" s="3">
        <f t="shared" si="21"/>
        <v>72.986016570811074</v>
      </c>
      <c r="M41" s="3">
        <f t="shared" si="6"/>
        <v>72.251045810559233</v>
      </c>
      <c r="N41" s="3">
        <f t="shared" si="7"/>
        <v>5.8889541894407671</v>
      </c>
      <c r="O41" s="3">
        <f t="shared" si="8"/>
        <v>34.679781445331962</v>
      </c>
      <c r="Q41">
        <f t="shared" si="22"/>
        <v>1.3573056256322815</v>
      </c>
      <c r="T41">
        <f t="shared" si="23"/>
        <v>1.369323111488864</v>
      </c>
    </row>
    <row r="42" spans="1:21" x14ac:dyDescent="0.25">
      <c r="A42" s="1">
        <v>5</v>
      </c>
      <c r="B42">
        <v>5</v>
      </c>
      <c r="C42" s="1">
        <v>80.48</v>
      </c>
      <c r="E42">
        <f t="shared" si="19"/>
        <v>4.840833333333336</v>
      </c>
      <c r="F42">
        <f t="shared" si="3"/>
        <v>23.433667361111137</v>
      </c>
      <c r="H42">
        <f t="shared" si="20"/>
        <v>0.75679546153267174</v>
      </c>
      <c r="L42" s="3">
        <f t="shared" si="21"/>
        <v>74.912835977479048</v>
      </c>
      <c r="M42" s="3">
        <f t="shared" si="6"/>
        <v>72.797542100509162</v>
      </c>
      <c r="N42" s="3">
        <f t="shared" si="7"/>
        <v>7.6824578994908421</v>
      </c>
      <c r="O42" s="3">
        <f t="shared" si="8"/>
        <v>59.020159377449239</v>
      </c>
      <c r="Q42">
        <f t="shared" si="22"/>
        <v>1.7706782885761085</v>
      </c>
      <c r="T42">
        <f t="shared" si="23"/>
        <v>3.2231700283532616</v>
      </c>
    </row>
    <row r="43" spans="1:21" x14ac:dyDescent="0.25">
      <c r="A43" s="1">
        <v>6</v>
      </c>
      <c r="B43">
        <v>6</v>
      </c>
      <c r="C43" s="1">
        <v>85.39</v>
      </c>
      <c r="E43">
        <f t="shared" si="19"/>
        <v>9.7508333333333326</v>
      </c>
      <c r="F43">
        <f t="shared" si="3"/>
        <v>95.078750694444423</v>
      </c>
      <c r="H43">
        <f t="shared" si="20"/>
        <v>1.5244041479417776</v>
      </c>
      <c r="L43" s="3">
        <f t="shared" si="21"/>
        <v>76.133296395552421</v>
      </c>
      <c r="M43" s="3">
        <f t="shared" si="6"/>
        <v>74.150756914905315</v>
      </c>
      <c r="N43" s="3">
        <f t="shared" si="7"/>
        <v>11.239243085094685</v>
      </c>
      <c r="O43" s="3">
        <f t="shared" si="8"/>
        <v>126.32058512584869</v>
      </c>
      <c r="Q43">
        <f t="shared" si="22"/>
        <v>2.5904578939671468</v>
      </c>
      <c r="T43">
        <f t="shared" si="23"/>
        <v>4.3601153976635798</v>
      </c>
    </row>
    <row r="44" spans="1:21" x14ac:dyDescent="0.25">
      <c r="A44" s="1">
        <v>7</v>
      </c>
      <c r="B44">
        <v>7</v>
      </c>
      <c r="C44" s="1">
        <v>85.39</v>
      </c>
      <c r="E44">
        <f t="shared" si="19"/>
        <v>9.7508333333333326</v>
      </c>
      <c r="F44">
        <f t="shared" si="3"/>
        <v>95.078750694444423</v>
      </c>
      <c r="H44">
        <f t="shared" si="20"/>
        <v>1.5244041479417776</v>
      </c>
      <c r="L44" s="3">
        <f t="shared" si="21"/>
        <v>78.148794645755274</v>
      </c>
      <c r="M44" s="3">
        <f t="shared" si="6"/>
        <v>74.734262480338188</v>
      </c>
      <c r="N44" s="3">
        <f t="shared" si="7"/>
        <v>10.655737519661812</v>
      </c>
      <c r="O44" s="3">
        <f t="shared" si="8"/>
        <v>113.54474208792847</v>
      </c>
      <c r="Q44">
        <f t="shared" si="22"/>
        <v>2.4559696026556139</v>
      </c>
      <c r="T44">
        <f t="shared" si="23"/>
        <v>4.9872682837552862</v>
      </c>
    </row>
    <row r="45" spans="1:21" x14ac:dyDescent="0.25">
      <c r="A45" s="1">
        <v>8</v>
      </c>
      <c r="B45">
        <v>8</v>
      </c>
      <c r="C45" s="1">
        <v>84.54</v>
      </c>
      <c r="E45">
        <f t="shared" si="19"/>
        <v>8.9008333333333383</v>
      </c>
      <c r="F45">
        <f t="shared" si="3"/>
        <v>79.22483402777786</v>
      </c>
      <c r="H45">
        <f t="shared" si="20"/>
        <v>1.3915187337976358</v>
      </c>
      <c r="L45" s="3">
        <f t="shared" si="21"/>
        <v>79.286812298040701</v>
      </c>
      <c r="M45" s="3">
        <f t="shared" si="6"/>
        <v>75.437027380660311</v>
      </c>
      <c r="N45" s="3">
        <f t="shared" si="7"/>
        <v>9.1029726193396954</v>
      </c>
      <c r="O45" s="3">
        <f t="shared" si="8"/>
        <v>82.864110508448192</v>
      </c>
      <c r="Q45">
        <f t="shared" si="22"/>
        <v>2.0980832162628373</v>
      </c>
      <c r="T45">
        <f t="shared" si="23"/>
        <v>4.7197091695004021</v>
      </c>
    </row>
    <row r="46" spans="1:21" x14ac:dyDescent="0.25">
      <c r="A46" s="1">
        <v>9</v>
      </c>
      <c r="B46">
        <v>9</v>
      </c>
      <c r="C46" s="1">
        <v>86.23</v>
      </c>
      <c r="E46">
        <f t="shared" si="19"/>
        <v>10.590833333333336</v>
      </c>
      <c r="F46">
        <f t="shared" si="3"/>
        <v>112.1657506944445</v>
      </c>
      <c r="H46">
        <f t="shared" si="20"/>
        <v>1.6557262042724603</v>
      </c>
      <c r="L46" s="3">
        <f t="shared" si="21"/>
        <v>80.10621402089798</v>
      </c>
      <c r="M46" s="3">
        <f t="shared" si="6"/>
        <v>76.293551177527704</v>
      </c>
      <c r="N46" s="3">
        <f t="shared" si="7"/>
        <v>9.9364488224723004</v>
      </c>
      <c r="O46" s="3">
        <f t="shared" si="8"/>
        <v>98.733015201611167</v>
      </c>
      <c r="Q46">
        <f t="shared" si="22"/>
        <v>2.2901855663492028</v>
      </c>
      <c r="T46">
        <f t="shared" si="23"/>
        <v>5.0380989775773131</v>
      </c>
    </row>
    <row r="47" spans="1:21" x14ac:dyDescent="0.25">
      <c r="A47" s="1">
        <v>10</v>
      </c>
      <c r="B47">
        <v>10</v>
      </c>
      <c r="C47" s="1">
        <v>84.51</v>
      </c>
      <c r="E47">
        <f t="shared" si="19"/>
        <v>8.8708333333333371</v>
      </c>
      <c r="F47">
        <f t="shared" si="3"/>
        <v>78.691684027777839</v>
      </c>
      <c r="H47">
        <f t="shared" si="20"/>
        <v>1.3868286603572542</v>
      </c>
      <c r="L47" s="3">
        <f t="shared" si="21"/>
        <v>78.959958063472811</v>
      </c>
      <c r="M47" s="3">
        <f t="shared" si="6"/>
        <v>77.717590667545082</v>
      </c>
      <c r="N47" s="3">
        <f t="shared" si="7"/>
        <v>6.7924093324549233</v>
      </c>
      <c r="O47" s="3">
        <f t="shared" si="8"/>
        <v>46.13682453962074</v>
      </c>
      <c r="Q47">
        <f t="shared" si="22"/>
        <v>1.5655369530754963</v>
      </c>
      <c r="T47">
        <f t="shared" si="23"/>
        <v>2.2033205510037899</v>
      </c>
    </row>
    <row r="48" spans="1:21" x14ac:dyDescent="0.25">
      <c r="A48" s="1">
        <v>11</v>
      </c>
      <c r="B48">
        <v>11</v>
      </c>
      <c r="C48" s="1">
        <v>81.97</v>
      </c>
      <c r="E48">
        <f t="shared" si="19"/>
        <v>6.3308333333333309</v>
      </c>
      <c r="F48">
        <f t="shared" si="3"/>
        <v>40.079450694444411</v>
      </c>
      <c r="H48">
        <f t="shared" si="20"/>
        <v>0.98973577573828575</v>
      </c>
      <c r="L48" s="3">
        <f t="shared" si="21"/>
        <v>76.546028694229634</v>
      </c>
      <c r="M48" s="3">
        <f t="shared" si="6"/>
        <v>78.527015084743837</v>
      </c>
      <c r="N48" s="3">
        <f t="shared" si="7"/>
        <v>3.4429849152561616</v>
      </c>
      <c r="O48" s="3">
        <f t="shared" si="8"/>
        <v>11.854145126681479</v>
      </c>
      <c r="Q48">
        <f t="shared" si="22"/>
        <v>0.79355054295099758</v>
      </c>
      <c r="T48">
        <f t="shared" si="23"/>
        <v>-1.0587053823256394</v>
      </c>
    </row>
    <row r="49" spans="1:21" x14ac:dyDescent="0.25">
      <c r="A49" s="1">
        <v>12</v>
      </c>
      <c r="B49">
        <v>12</v>
      </c>
      <c r="C49" s="1">
        <v>98.37</v>
      </c>
      <c r="E49">
        <f t="shared" si="19"/>
        <v>22.730833333333337</v>
      </c>
      <c r="F49">
        <f t="shared" si="3"/>
        <v>516.69078402777791</v>
      </c>
      <c r="H49">
        <f t="shared" si="20"/>
        <v>3.55364258981351</v>
      </c>
      <c r="L49" s="3">
        <f>C49-VLOOKUP(B49,$J$2:$K$13,2,0)*$G$38</f>
        <v>76.11529903212363</v>
      </c>
      <c r="M49" s="3">
        <f t="shared" si="6"/>
        <v>78.609561544479277</v>
      </c>
      <c r="N49" s="3">
        <f t="shared" si="7"/>
        <v>19.760438455520728</v>
      </c>
      <c r="O49" s="3">
        <f t="shared" si="8"/>
        <v>390.47492795442241</v>
      </c>
      <c r="Q49">
        <f t="shared" si="22"/>
        <v>4.5544511670221972</v>
      </c>
      <c r="T49">
        <f t="shared" si="23"/>
        <v>2.7110393477639185</v>
      </c>
    </row>
    <row r="50" spans="1:21" x14ac:dyDescent="0.25">
      <c r="A50" s="1" t="s">
        <v>4</v>
      </c>
      <c r="B50">
        <v>1</v>
      </c>
      <c r="C50" s="1">
        <v>76.73</v>
      </c>
      <c r="D50">
        <f>(0.5*C50+SUM(C51:C60)+0.5*C61)/12</f>
        <v>79.022499999999994</v>
      </c>
      <c r="E50">
        <f t="shared" ref="E50:E61" si="24">C50-$D$50</f>
        <v>-2.2924999999999898</v>
      </c>
      <c r="F50">
        <f t="shared" si="3"/>
        <v>5.2555562499999535</v>
      </c>
      <c r="G50">
        <f>SQRT((SUM(F50:F61)-(SUM(E50:E61)^2/12))/11)</f>
        <v>7.7218395515968909</v>
      </c>
      <c r="H50">
        <f t="shared" ref="H50:H61" si="25">E50/$G$50</f>
        <v>-0.29688521558647207</v>
      </c>
      <c r="L50" s="3">
        <f>C50-VLOOKUP(B50,$J$2:$K$13,2,0)*$G$50</f>
        <v>76.085075912065079</v>
      </c>
      <c r="M50" s="3">
        <f t="shared" si="6"/>
        <v>78.20286242175294</v>
      </c>
      <c r="N50" s="3">
        <f t="shared" si="7"/>
        <v>-1.4728624217529358</v>
      </c>
      <c r="O50" s="3">
        <f t="shared" si="8"/>
        <v>2.1693237134119228</v>
      </c>
      <c r="P50">
        <f>SQRT((SUM(O50:O61)-(SUM(N50:N61)^2/12))/11)</f>
        <v>6.8058663144682017</v>
      </c>
      <c r="Q50">
        <f>N50/$P$50</f>
        <v>-0.21641071888553878</v>
      </c>
      <c r="T50">
        <f>N50-VLOOKUP(B50,$R$2:$S$13,2,0)*$P$50</f>
        <v>-5.5367603814804953</v>
      </c>
      <c r="U50">
        <f>SUMPRODUCT(O50:O61,T50:T61)/SUMSQ(T50:T61)</f>
        <v>5.2217501516338114</v>
      </c>
    </row>
    <row r="51" spans="1:21" x14ac:dyDescent="0.25">
      <c r="A51" s="1">
        <v>2</v>
      </c>
      <c r="B51">
        <v>2</v>
      </c>
      <c r="C51" s="1">
        <v>76.73</v>
      </c>
      <c r="E51">
        <f t="shared" si="24"/>
        <v>-2.2924999999999898</v>
      </c>
      <c r="F51">
        <f t="shared" si="3"/>
        <v>5.2555562499999535</v>
      </c>
      <c r="H51">
        <f t="shared" si="25"/>
        <v>-0.29688521558647207</v>
      </c>
      <c r="L51" s="3">
        <f t="shared" ref="L51:L61" si="26">C51-VLOOKUP(B51,$J$2:$K$13,2,0)*$G$50</f>
        <v>76.023752063476181</v>
      </c>
      <c r="M51" s="3">
        <f t="shared" si="6"/>
        <v>77.562515144557821</v>
      </c>
      <c r="N51" s="3">
        <f t="shared" si="7"/>
        <v>-0.83251514455781717</v>
      </c>
      <c r="O51" s="3">
        <f t="shared" si="8"/>
        <v>0.69308146591812325</v>
      </c>
      <c r="Q51">
        <f t="shared" ref="Q51:Q61" si="27">N51/$P$50</f>
        <v>-0.12232317034908853</v>
      </c>
      <c r="T51">
        <f t="shared" ref="T51:T61" si="28">N51-VLOOKUP(B51,$R$2:$S$13,2,0)*$P$50</f>
        <v>-4.2820335778663647</v>
      </c>
    </row>
    <row r="52" spans="1:21" x14ac:dyDescent="0.25">
      <c r="A52" s="1">
        <v>3</v>
      </c>
      <c r="B52">
        <v>3</v>
      </c>
      <c r="C52" s="1">
        <v>82.86</v>
      </c>
      <c r="E52">
        <f t="shared" si="24"/>
        <v>3.8375000000000057</v>
      </c>
      <c r="F52">
        <f t="shared" si="3"/>
        <v>14.726406250000043</v>
      </c>
      <c r="H52">
        <f t="shared" si="25"/>
        <v>0.49696707298281062</v>
      </c>
      <c r="L52" s="3">
        <f t="shared" si="26"/>
        <v>77.142935022037733</v>
      </c>
      <c r="M52" s="3">
        <f t="shared" si="6"/>
        <v>76.746022753073461</v>
      </c>
      <c r="N52" s="3">
        <f t="shared" si="7"/>
        <v>6.1139772469265381</v>
      </c>
      <c r="O52" s="3">
        <f t="shared" si="8"/>
        <v>37.380717775935409</v>
      </c>
      <c r="Q52">
        <f t="shared" si="27"/>
        <v>0.8983393097112683</v>
      </c>
      <c r="T52">
        <f t="shared" si="28"/>
        <v>-1.5410117101052077</v>
      </c>
    </row>
    <row r="53" spans="1:21" x14ac:dyDescent="0.25">
      <c r="A53" s="1">
        <v>4</v>
      </c>
      <c r="B53">
        <v>4</v>
      </c>
      <c r="C53" s="1">
        <v>82.03</v>
      </c>
      <c r="E53">
        <f t="shared" si="24"/>
        <v>3.0075000000000074</v>
      </c>
      <c r="F53">
        <f t="shared" si="3"/>
        <v>9.0450562500000444</v>
      </c>
      <c r="H53">
        <f t="shared" si="25"/>
        <v>0.38947973211617054</v>
      </c>
      <c r="L53" s="3">
        <f t="shared" si="26"/>
        <v>75.808112133403398</v>
      </c>
      <c r="M53" s="3">
        <f t="shared" si="6"/>
        <v>76.382618144786449</v>
      </c>
      <c r="N53" s="3">
        <f t="shared" si="7"/>
        <v>5.6473818552135526</v>
      </c>
      <c r="O53" s="3">
        <f t="shared" si="8"/>
        <v>31.892921818595269</v>
      </c>
      <c r="Q53">
        <f t="shared" si="27"/>
        <v>0.82978148471827995</v>
      </c>
      <c r="T53">
        <f t="shared" si="28"/>
        <v>-1.4422857431449536</v>
      </c>
    </row>
    <row r="54" spans="1:21" x14ac:dyDescent="0.25">
      <c r="A54" s="1">
        <v>5</v>
      </c>
      <c r="B54">
        <v>5</v>
      </c>
      <c r="C54" s="1">
        <v>83.02</v>
      </c>
      <c r="E54">
        <f t="shared" si="24"/>
        <v>3.9975000000000023</v>
      </c>
      <c r="F54">
        <f t="shared" si="3"/>
        <v>15.980006250000018</v>
      </c>
      <c r="H54">
        <f t="shared" si="25"/>
        <v>0.51768752423421072</v>
      </c>
      <c r="L54" s="3">
        <f t="shared" si="26"/>
        <v>76.299320595617971</v>
      </c>
      <c r="M54" s="3">
        <f t="shared" si="6"/>
        <v>76.23503483262121</v>
      </c>
      <c r="N54" s="3">
        <f t="shared" si="7"/>
        <v>6.7849651673787861</v>
      </c>
      <c r="O54" s="3">
        <f t="shared" si="8"/>
        <v>46.035752322543438</v>
      </c>
      <c r="Q54">
        <f t="shared" si="27"/>
        <v>0.99692895127178993</v>
      </c>
      <c r="T54">
        <f t="shared" si="28"/>
        <v>-0.21004574976971035</v>
      </c>
    </row>
    <row r="55" spans="1:21" x14ac:dyDescent="0.25">
      <c r="A55" s="1">
        <v>6</v>
      </c>
      <c r="B55">
        <v>6</v>
      </c>
      <c r="C55" s="1">
        <v>88.66</v>
      </c>
      <c r="E55">
        <f t="shared" si="24"/>
        <v>9.6375000000000028</v>
      </c>
      <c r="F55">
        <f t="shared" si="3"/>
        <v>92.881406250000055</v>
      </c>
      <c r="H55">
        <f t="shared" si="25"/>
        <v>1.24808343084608</v>
      </c>
      <c r="L55" s="3">
        <f t="shared" si="26"/>
        <v>77.485309077437819</v>
      </c>
      <c r="M55" s="3">
        <f t="shared" si="6"/>
        <v>76.271839145320072</v>
      </c>
      <c r="N55" s="3">
        <f t="shared" si="7"/>
        <v>12.388160854679924</v>
      </c>
      <c r="O55" s="3">
        <f t="shared" si="8"/>
        <v>153.46652936142402</v>
      </c>
      <c r="Q55">
        <f t="shared" si="27"/>
        <v>1.8202180710403673</v>
      </c>
      <c r="T55">
        <f t="shared" si="28"/>
        <v>1.5972958859728035</v>
      </c>
    </row>
    <row r="56" spans="1:21" x14ac:dyDescent="0.25">
      <c r="A56" s="1">
        <v>7</v>
      </c>
      <c r="B56">
        <v>7</v>
      </c>
      <c r="C56" s="1">
        <v>88.4</v>
      </c>
      <c r="E56">
        <f t="shared" si="24"/>
        <v>9.3775000000000119</v>
      </c>
      <c r="F56">
        <f t="shared" si="3"/>
        <v>87.937506250000226</v>
      </c>
      <c r="H56">
        <f t="shared" si="25"/>
        <v>1.2144126975625551</v>
      </c>
      <c r="L56" s="3">
        <f t="shared" si="26"/>
        <v>79.658418201744269</v>
      </c>
      <c r="M56" s="3">
        <f t="shared" si="6"/>
        <v>76.55188577839462</v>
      </c>
      <c r="N56" s="3">
        <f t="shared" si="7"/>
        <v>11.848114221605385</v>
      </c>
      <c r="O56" s="3">
        <f t="shared" si="8"/>
        <v>140.3778106082078</v>
      </c>
      <c r="Q56">
        <f t="shared" si="27"/>
        <v>1.7408679033877226</v>
      </c>
      <c r="T56">
        <f t="shared" si="28"/>
        <v>2.956334786300296</v>
      </c>
    </row>
    <row r="57" spans="1:21" x14ac:dyDescent="0.25">
      <c r="A57" s="1">
        <v>8</v>
      </c>
      <c r="B57">
        <v>8</v>
      </c>
      <c r="C57" s="1">
        <v>86.98</v>
      </c>
      <c r="E57">
        <f t="shared" si="24"/>
        <v>7.9575000000000102</v>
      </c>
      <c r="F57">
        <f t="shared" si="3"/>
        <v>63.321806250000165</v>
      </c>
      <c r="H57">
        <f t="shared" si="25"/>
        <v>1.0305186927063752</v>
      </c>
      <c r="L57" s="3">
        <f t="shared" si="26"/>
        <v>80.638352753198774</v>
      </c>
      <c r="M57" s="3">
        <f t="shared" si="6"/>
        <v>77.278819006048238</v>
      </c>
      <c r="N57" s="3">
        <f t="shared" si="7"/>
        <v>9.7011809939517661</v>
      </c>
      <c r="O57" s="3">
        <f t="shared" si="8"/>
        <v>94.112912677410975</v>
      </c>
      <c r="Q57">
        <f t="shared" si="27"/>
        <v>1.425414568212805</v>
      </c>
      <c r="T57">
        <f t="shared" si="28"/>
        <v>2.8254249157638585</v>
      </c>
    </row>
    <row r="58" spans="1:21" x14ac:dyDescent="0.25">
      <c r="A58" s="1">
        <v>9</v>
      </c>
      <c r="B58">
        <v>9</v>
      </c>
      <c r="C58" s="1">
        <v>91.16</v>
      </c>
      <c r="E58">
        <f t="shared" si="24"/>
        <v>12.137500000000003</v>
      </c>
      <c r="F58">
        <f t="shared" si="3"/>
        <v>147.31890625000008</v>
      </c>
      <c r="H58">
        <f t="shared" si="25"/>
        <v>1.5718404816492133</v>
      </c>
      <c r="L58" s="3">
        <f t="shared" si="26"/>
        <v>83.767366669976809</v>
      </c>
      <c r="M58" s="3">
        <f t="shared" si="6"/>
        <v>77.97790255228044</v>
      </c>
      <c r="N58" s="3">
        <f t="shared" si="7"/>
        <v>13.182097447719556</v>
      </c>
      <c r="O58" s="3">
        <f t="shared" si="8"/>
        <v>173.76769312117443</v>
      </c>
      <c r="Q58">
        <f t="shared" si="27"/>
        <v>1.9368728151031251</v>
      </c>
      <c r="T58">
        <f t="shared" si="28"/>
        <v>5.498356987090312</v>
      </c>
    </row>
    <row r="59" spans="1:21" x14ac:dyDescent="0.25">
      <c r="A59" s="1">
        <v>10</v>
      </c>
      <c r="B59">
        <v>10</v>
      </c>
      <c r="C59" s="1">
        <v>89.15</v>
      </c>
      <c r="E59">
        <f t="shared" si="24"/>
        <v>10.127500000000012</v>
      </c>
      <c r="F59">
        <f t="shared" si="3"/>
        <v>102.56625625000024</v>
      </c>
      <c r="H59">
        <f t="shared" si="25"/>
        <v>1.3115398128034952</v>
      </c>
      <c r="L59" s="3">
        <f t="shared" si="26"/>
        <v>82.449990374743024</v>
      </c>
      <c r="M59" s="3">
        <f t="shared" si="6"/>
        <v>79.569753459595134</v>
      </c>
      <c r="N59" s="3">
        <f t="shared" si="7"/>
        <v>9.5802465404048718</v>
      </c>
      <c r="O59" s="3">
        <f t="shared" si="8"/>
        <v>91.781123774939516</v>
      </c>
      <c r="Q59">
        <f t="shared" si="27"/>
        <v>1.407645419076007</v>
      </c>
      <c r="T59">
        <f t="shared" si="28"/>
        <v>2.3816249098561908</v>
      </c>
    </row>
    <row r="60" spans="1:21" x14ac:dyDescent="0.25">
      <c r="A60" s="1">
        <v>11</v>
      </c>
      <c r="B60">
        <v>11</v>
      </c>
      <c r="C60" s="1">
        <v>87.91</v>
      </c>
      <c r="E60">
        <f t="shared" si="24"/>
        <v>8.8875000000000028</v>
      </c>
      <c r="F60">
        <f t="shared" si="3"/>
        <v>78.987656250000057</v>
      </c>
      <c r="H60">
        <f t="shared" si="25"/>
        <v>1.1509563156051399</v>
      </c>
      <c r="L60" s="3">
        <f t="shared" si="26"/>
        <v>81.362182817465609</v>
      </c>
      <c r="M60" s="3">
        <f t="shared" si="6"/>
        <v>80.799887415420145</v>
      </c>
      <c r="N60" s="3">
        <f t="shared" si="7"/>
        <v>7.1101125845798521</v>
      </c>
      <c r="O60" s="3">
        <f t="shared" si="8"/>
        <v>50.553700965400786</v>
      </c>
      <c r="Q60">
        <f t="shared" si="27"/>
        <v>1.0447035331071477</v>
      </c>
      <c r="T60">
        <f t="shared" si="28"/>
        <v>4.8587586156032536E-2</v>
      </c>
    </row>
    <row r="61" spans="1:21" x14ac:dyDescent="0.25">
      <c r="A61" s="1">
        <v>12</v>
      </c>
      <c r="B61">
        <v>12</v>
      </c>
      <c r="C61" s="1">
        <v>106.01</v>
      </c>
      <c r="E61">
        <f t="shared" si="24"/>
        <v>26.987500000000011</v>
      </c>
      <c r="F61">
        <f t="shared" si="3"/>
        <v>728.32515625000065</v>
      </c>
      <c r="H61">
        <f t="shared" si="25"/>
        <v>3.4949573634198274</v>
      </c>
      <c r="L61" s="3">
        <f t="shared" si="26"/>
        <v>79.14412900348502</v>
      </c>
      <c r="M61" s="3">
        <f t="shared" si="6"/>
        <v>81.575262163425705</v>
      </c>
      <c r="N61" s="3">
        <f t="shared" si="7"/>
        <v>24.4347378365743</v>
      </c>
      <c r="O61" s="3">
        <f t="shared" si="8"/>
        <v>597.05641314211573</v>
      </c>
      <c r="Q61">
        <f t="shared" si="27"/>
        <v>3.5902465178650202</v>
      </c>
      <c r="T61">
        <f t="shared" si="28"/>
        <v>-2.3096070758695042</v>
      </c>
    </row>
    <row r="62" spans="1:21" x14ac:dyDescent="0.25">
      <c r="A62" s="1" t="s">
        <v>5</v>
      </c>
      <c r="B62">
        <v>1</v>
      </c>
      <c r="C62" s="1">
        <v>83.01</v>
      </c>
      <c r="D62">
        <f>(0.5*C62+SUM(C63:C72)+0.5*C73)/12</f>
        <v>72.473333333333343</v>
      </c>
      <c r="E62">
        <f t="shared" ref="E62:E73" si="29">C62-$D$62</f>
        <v>10.536666666666662</v>
      </c>
      <c r="F62">
        <f t="shared" si="3"/>
        <v>111.02134444444434</v>
      </c>
      <c r="G62">
        <f>SQRT((SUM(F62:F73)-(SUM(E62:E73)^2/12))/11)</f>
        <v>12.115207166902664</v>
      </c>
      <c r="H62">
        <f t="shared" ref="H62:H73" si="30">E62/$G$62</f>
        <v>0.86970585987597548</v>
      </c>
      <c r="L62" s="3">
        <f>C62-VLOOKUP(B62,$J$2:$K$13,2,0)*$G$62</f>
        <v>81.998144097005806</v>
      </c>
      <c r="M62" s="3">
        <f t="shared" si="6"/>
        <v>81.472404323773858</v>
      </c>
      <c r="N62" s="3">
        <f t="shared" si="7"/>
        <v>1.5375956762261467</v>
      </c>
      <c r="O62" s="3">
        <f t="shared" si="8"/>
        <v>2.3642004635493414</v>
      </c>
      <c r="P62">
        <f>SQRT((SUM(O62:O73)-(SUM(N62:N73)^2/12))/11)</f>
        <v>8.2385690200475779</v>
      </c>
      <c r="Q62">
        <f>N62/$P$62</f>
        <v>0.18663382833652184</v>
      </c>
      <c r="T62">
        <f>N62-VLOOKUP(B62,$R$2:$S$13,2,0)*$P$62</f>
        <v>-3.3817933162480847</v>
      </c>
      <c r="U62">
        <f>SUMPRODUCT(O62:O73,T62:T73)/SUMSQ(T62:T73)</f>
        <v>-3.9501933128970586</v>
      </c>
    </row>
    <row r="63" spans="1:21" x14ac:dyDescent="0.25">
      <c r="A63" s="1">
        <v>2</v>
      </c>
      <c r="B63">
        <v>2</v>
      </c>
      <c r="C63" s="1">
        <v>82.51</v>
      </c>
      <c r="E63">
        <f t="shared" si="29"/>
        <v>10.036666666666662</v>
      </c>
      <c r="F63">
        <f t="shared" si="3"/>
        <v>100.73467777777768</v>
      </c>
      <c r="H63">
        <f t="shared" si="30"/>
        <v>0.82843541413684341</v>
      </c>
      <c r="L63" s="3">
        <f t="shared" ref="L63:L73" si="31">C63-VLOOKUP(B63,$J$2:$K$13,2,0)*$G$62</f>
        <v>81.401929830319489</v>
      </c>
      <c r="M63" s="3">
        <f t="shared" si="6"/>
        <v>81.744362592535268</v>
      </c>
      <c r="N63" s="3">
        <f t="shared" si="7"/>
        <v>0.76563740746473741</v>
      </c>
      <c r="O63" s="3">
        <f t="shared" si="8"/>
        <v>0.58620063970932434</v>
      </c>
      <c r="Q63">
        <f t="shared" ref="Q63:Q73" si="32">N63/$P$62</f>
        <v>9.2933300140066774E-2</v>
      </c>
      <c r="T63">
        <f t="shared" ref="T63:T73" si="33">N63-VLOOKUP(B63,$R$2:$S$13,2,0)*$P$62</f>
        <v>-3.410039043646905</v>
      </c>
    </row>
    <row r="64" spans="1:21" x14ac:dyDescent="0.25">
      <c r="A64" s="1">
        <v>3</v>
      </c>
      <c r="B64">
        <v>3</v>
      </c>
      <c r="C64" s="1">
        <v>88.29</v>
      </c>
      <c r="E64">
        <f t="shared" si="29"/>
        <v>15.816666666666663</v>
      </c>
      <c r="F64">
        <f t="shared" si="3"/>
        <v>250.16694444444431</v>
      </c>
      <c r="H64">
        <f t="shared" si="30"/>
        <v>1.3055217668812098</v>
      </c>
      <c r="L64" s="3">
        <f t="shared" si="31"/>
        <v>79.320190910877869</v>
      </c>
      <c r="M64" s="3">
        <f t="shared" si="6"/>
        <v>81.271275224603784</v>
      </c>
      <c r="N64" s="3">
        <f t="shared" si="7"/>
        <v>7.0187247753962225</v>
      </c>
      <c r="O64" s="3">
        <f t="shared" si="8"/>
        <v>49.262497472760757</v>
      </c>
      <c r="Q64">
        <f t="shared" si="32"/>
        <v>0.85193493655475738</v>
      </c>
      <c r="T64">
        <f t="shared" si="33"/>
        <v>-2.2477156682162729</v>
      </c>
    </row>
    <row r="65" spans="1:21" x14ac:dyDescent="0.25">
      <c r="A65" s="1">
        <v>4</v>
      </c>
      <c r="B65">
        <v>4</v>
      </c>
      <c r="C65" s="1">
        <v>86.52</v>
      </c>
      <c r="E65">
        <f t="shared" si="29"/>
        <v>14.046666666666653</v>
      </c>
      <c r="F65">
        <f t="shared" si="3"/>
        <v>197.30884444444405</v>
      </c>
      <c r="H65">
        <f t="shared" si="30"/>
        <v>1.1594243889646816</v>
      </c>
      <c r="L65" s="3">
        <f t="shared" si="31"/>
        <v>76.758147274444823</v>
      </c>
      <c r="M65" s="3">
        <f t="shared" si="6"/>
        <v>80.645315331830759</v>
      </c>
      <c r="N65" s="3">
        <f t="shared" si="7"/>
        <v>5.8746846681692375</v>
      </c>
      <c r="O65" s="3">
        <f t="shared" si="8"/>
        <v>34.511919950422701</v>
      </c>
      <c r="Q65">
        <f t="shared" si="32"/>
        <v>0.71307100224248787</v>
      </c>
      <c r="T65">
        <f t="shared" si="33"/>
        <v>-2.7074286351884496</v>
      </c>
    </row>
    <row r="66" spans="1:21" x14ac:dyDescent="0.25">
      <c r="A66" s="1">
        <v>5</v>
      </c>
      <c r="B66">
        <v>5</v>
      </c>
      <c r="C66" s="1">
        <v>86.26</v>
      </c>
      <c r="E66">
        <f t="shared" si="29"/>
        <v>13.786666666666662</v>
      </c>
      <c r="F66">
        <f t="shared" si="3"/>
        <v>190.07217777777765</v>
      </c>
      <c r="H66">
        <f t="shared" si="30"/>
        <v>1.1379637571803336</v>
      </c>
      <c r="L66" s="3">
        <f t="shared" si="31"/>
        <v>75.715566547017161</v>
      </c>
      <c r="M66" s="3">
        <f t="shared" si="6"/>
        <v>79.724508223226593</v>
      </c>
      <c r="N66" s="3">
        <f t="shared" si="7"/>
        <v>6.5354917767734122</v>
      </c>
      <c r="O66" s="3">
        <f t="shared" si="8"/>
        <v>42.712652764272889</v>
      </c>
      <c r="Q66">
        <f t="shared" si="32"/>
        <v>0.79327996899341013</v>
      </c>
      <c r="T66">
        <f t="shared" si="33"/>
        <v>-1.9320386703651486</v>
      </c>
    </row>
    <row r="67" spans="1:21" x14ac:dyDescent="0.25">
      <c r="A67" s="1">
        <v>6</v>
      </c>
      <c r="B67">
        <v>6</v>
      </c>
      <c r="C67" s="1">
        <v>92.21</v>
      </c>
      <c r="E67">
        <f t="shared" si="29"/>
        <v>19.73666666666665</v>
      </c>
      <c r="F67">
        <f t="shared" ref="F67:F130" si="34">E67^2</f>
        <v>389.53601111111044</v>
      </c>
      <c r="H67">
        <f t="shared" si="30"/>
        <v>1.629082061476004</v>
      </c>
      <c r="L67" s="3">
        <f t="shared" si="31"/>
        <v>74.677429600379355</v>
      </c>
      <c r="M67" s="3">
        <f t="shared" si="6"/>
        <v>79.038795731933035</v>
      </c>
      <c r="N67" s="3">
        <f t="shared" si="7"/>
        <v>13.171204268066958</v>
      </c>
      <c r="O67" s="3">
        <f t="shared" si="8"/>
        <v>173.48062187114525</v>
      </c>
      <c r="Q67">
        <f t="shared" si="32"/>
        <v>1.5987247586342239</v>
      </c>
      <c r="T67">
        <f t="shared" si="33"/>
        <v>0.10875465137128515</v>
      </c>
    </row>
    <row r="68" spans="1:21" x14ac:dyDescent="0.25">
      <c r="A68" s="1">
        <v>7</v>
      </c>
      <c r="B68">
        <v>7</v>
      </c>
      <c r="C68" s="1">
        <v>90.74</v>
      </c>
      <c r="E68">
        <f t="shared" si="29"/>
        <v>18.266666666666652</v>
      </c>
      <c r="F68">
        <f t="shared" si="34"/>
        <v>333.67111111111058</v>
      </c>
      <c r="H68">
        <f t="shared" si="30"/>
        <v>1.507746951002956</v>
      </c>
      <c r="L68" s="3">
        <f t="shared" si="31"/>
        <v>77.024864669275317</v>
      </c>
      <c r="M68" s="3">
        <f t="shared" si="6"/>
        <v>77.57465283260774</v>
      </c>
      <c r="N68" s="3">
        <f t="shared" si="7"/>
        <v>13.165347167392255</v>
      </c>
      <c r="O68" s="3">
        <f t="shared" si="8"/>
        <v>173.32636603796328</v>
      </c>
      <c r="Q68">
        <f t="shared" si="32"/>
        <v>1.5980138219824278</v>
      </c>
      <c r="T68">
        <f t="shared" si="33"/>
        <v>2.4017595205013826</v>
      </c>
    </row>
    <row r="69" spans="1:21" x14ac:dyDescent="0.25">
      <c r="A69" s="1">
        <v>8</v>
      </c>
      <c r="B69">
        <v>8</v>
      </c>
      <c r="C69" s="1">
        <v>83.48</v>
      </c>
      <c r="E69">
        <f t="shared" si="29"/>
        <v>11.006666666666661</v>
      </c>
      <c r="F69">
        <f t="shared" si="34"/>
        <v>121.14671111111097</v>
      </c>
      <c r="H69">
        <f t="shared" si="30"/>
        <v>0.90850007887075945</v>
      </c>
      <c r="L69" s="3">
        <f t="shared" si="31"/>
        <v>73.53025037608738</v>
      </c>
      <c r="M69" s="3">
        <f t="shared" si="6"/>
        <v>76.6992398003989</v>
      </c>
      <c r="N69" s="3">
        <f t="shared" si="7"/>
        <v>6.7807601996011044</v>
      </c>
      <c r="O69" s="3">
        <f t="shared" si="8"/>
        <v>45.978708884494409</v>
      </c>
      <c r="Q69">
        <f t="shared" si="32"/>
        <v>0.82305072435527715</v>
      </c>
      <c r="T69">
        <f t="shared" si="33"/>
        <v>-1.5424110761469088</v>
      </c>
    </row>
    <row r="70" spans="1:21" x14ac:dyDescent="0.25">
      <c r="A70" s="1">
        <v>9</v>
      </c>
      <c r="B70">
        <v>9</v>
      </c>
      <c r="C70" s="1">
        <v>63.44</v>
      </c>
      <c r="E70">
        <f t="shared" si="29"/>
        <v>-9.0333333333333456</v>
      </c>
      <c r="F70">
        <f t="shared" si="34"/>
        <v>81.601111111111337</v>
      </c>
      <c r="H70">
        <f t="shared" si="30"/>
        <v>-0.74561938635365321</v>
      </c>
      <c r="L70" s="3">
        <f t="shared" si="31"/>
        <v>51.84130208563338</v>
      </c>
      <c r="M70" s="3">
        <f t="shared" si="6"/>
        <v>75.541251693440813</v>
      </c>
      <c r="N70" s="3">
        <f t="shared" si="7"/>
        <v>-12.101251693440815</v>
      </c>
      <c r="O70" s="3">
        <f t="shared" si="8"/>
        <v>146.44029254800421</v>
      </c>
      <c r="Q70">
        <f t="shared" si="32"/>
        <v>-1.4688535914421375</v>
      </c>
      <c r="T70">
        <f t="shared" si="33"/>
        <v>-21.402496118776341</v>
      </c>
    </row>
    <row r="71" spans="1:21" x14ac:dyDescent="0.25">
      <c r="A71" s="1">
        <v>10</v>
      </c>
      <c r="B71">
        <v>10</v>
      </c>
      <c r="C71" s="1">
        <v>60.97</v>
      </c>
      <c r="E71">
        <f t="shared" si="29"/>
        <v>-11.503333333333345</v>
      </c>
      <c r="F71">
        <f t="shared" si="34"/>
        <v>132.32667777777803</v>
      </c>
      <c r="H71">
        <f t="shared" si="30"/>
        <v>-0.94949538830496538</v>
      </c>
      <c r="L71" s="3">
        <f t="shared" si="31"/>
        <v>50.457996469255342</v>
      </c>
      <c r="M71" s="3">
        <f t="shared" si="6"/>
        <v>70.557882655678526</v>
      </c>
      <c r="N71" s="3">
        <f t="shared" si="7"/>
        <v>-9.587882655678527</v>
      </c>
      <c r="O71" s="3">
        <f t="shared" si="8"/>
        <v>91.927493819061127</v>
      </c>
      <c r="Q71">
        <f t="shared" si="32"/>
        <v>-1.1637800972896573</v>
      </c>
      <c r="T71">
        <f t="shared" si="33"/>
        <v>-18.301885901144395</v>
      </c>
    </row>
    <row r="72" spans="1:21" x14ac:dyDescent="0.25">
      <c r="A72" s="1">
        <v>11</v>
      </c>
      <c r="B72">
        <v>11</v>
      </c>
      <c r="C72" s="1">
        <v>59.81</v>
      </c>
      <c r="E72">
        <f t="shared" si="29"/>
        <v>-12.663333333333341</v>
      </c>
      <c r="F72">
        <f t="shared" si="34"/>
        <v>160.36001111111131</v>
      </c>
      <c r="H72">
        <f t="shared" si="30"/>
        <v>-1.0452428224197514</v>
      </c>
      <c r="L72" s="3">
        <f t="shared" si="31"/>
        <v>49.536779334465209</v>
      </c>
      <c r="M72" s="3">
        <f t="shared" ref="M72:M135" si="35">AVERAGE(L67:L71)</f>
        <v>65.506368640126169</v>
      </c>
      <c r="N72" s="3">
        <f t="shared" ref="N72:N135" si="36">C72-M72</f>
        <v>-5.6963686401261668</v>
      </c>
      <c r="O72" s="3">
        <f t="shared" ref="O72:O135" si="37">N72^2</f>
        <v>32.448615684212832</v>
      </c>
      <c r="Q72">
        <f t="shared" si="32"/>
        <v>-0.69142694881413647</v>
      </c>
      <c r="T72">
        <f t="shared" si="33"/>
        <v>-14.244415045714701</v>
      </c>
    </row>
    <row r="73" spans="1:21" x14ac:dyDescent="0.25">
      <c r="A73" s="1">
        <v>12</v>
      </c>
      <c r="B73">
        <v>12</v>
      </c>
      <c r="C73" s="1">
        <v>67.89</v>
      </c>
      <c r="E73">
        <f t="shared" si="29"/>
        <v>-4.5833333333333428</v>
      </c>
      <c r="F73">
        <f t="shared" si="34"/>
        <v>21.006944444444532</v>
      </c>
      <c r="H73">
        <f t="shared" si="30"/>
        <v>-0.37831241927537779</v>
      </c>
      <c r="L73" s="3">
        <f t="shared" si="31"/>
        <v>25.738697753017959</v>
      </c>
      <c r="M73" s="3">
        <f t="shared" si="35"/>
        <v>60.478238586943327</v>
      </c>
      <c r="N73" s="3">
        <f t="shared" si="36"/>
        <v>7.4117614130566736</v>
      </c>
      <c r="O73" s="3">
        <f t="shared" si="37"/>
        <v>54.934207244075857</v>
      </c>
      <c r="Q73">
        <f t="shared" si="32"/>
        <v>0.899641842536129</v>
      </c>
      <c r="T73">
        <f t="shared" si="33"/>
        <v>-24.962534712732449</v>
      </c>
    </row>
    <row r="74" spans="1:21" x14ac:dyDescent="0.25">
      <c r="A74" s="1" t="s">
        <v>6</v>
      </c>
      <c r="B74">
        <v>1</v>
      </c>
      <c r="C74" s="1">
        <v>49.22</v>
      </c>
      <c r="D74">
        <f>(0.5*C74+SUM(C75:C84)+0.5*C85)/12</f>
        <v>52.09041666666667</v>
      </c>
      <c r="E74">
        <f t="shared" ref="E74:E85" si="38">C74-$D$74</f>
        <v>-2.8704166666666708</v>
      </c>
      <c r="F74">
        <f t="shared" si="34"/>
        <v>8.2392918402778026</v>
      </c>
      <c r="G74">
        <f>SQRT((SUM(F74:F85)-(SUM(E74:E85)^2/12))/11)</f>
        <v>6.6252635739449977</v>
      </c>
      <c r="H74">
        <f t="shared" ref="H74:H85" si="39">E74/$G$74</f>
        <v>-0.43325320338274298</v>
      </c>
      <c r="L74" s="3">
        <f>C74-VLOOKUP(B74,$J$2:$K$13,2,0)*$G$74</f>
        <v>48.666661376579448</v>
      </c>
      <c r="M74" s="3">
        <f t="shared" si="35"/>
        <v>50.22100520369186</v>
      </c>
      <c r="N74" s="3">
        <f t="shared" si="36"/>
        <v>-1.0010052036918609</v>
      </c>
      <c r="O74" s="3">
        <f t="shared" si="37"/>
        <v>1.0020114178181838</v>
      </c>
      <c r="P74">
        <f>SQRT((SUM(O74:O85)-(SUM(N74:N85)^2/12))/11)</f>
        <v>5.5240920773614972</v>
      </c>
      <c r="Q74">
        <f>N74/$P$74</f>
        <v>-0.18120719019042431</v>
      </c>
      <c r="T74">
        <f>N74-VLOOKUP(B74,$R$2:$S$13,2,0)*$P$74</f>
        <v>-4.2995340735306335</v>
      </c>
      <c r="U74">
        <f>SUMPRODUCT(O74:O85,T74:T85)/SUMSQ(T74:T85)</f>
        <v>27.309293669169048</v>
      </c>
    </row>
    <row r="75" spans="1:21" x14ac:dyDescent="0.25">
      <c r="A75" s="1">
        <v>2</v>
      </c>
      <c r="B75">
        <v>2</v>
      </c>
      <c r="C75" s="1">
        <v>48.77</v>
      </c>
      <c r="E75">
        <f t="shared" si="38"/>
        <v>-3.3204166666666666</v>
      </c>
      <c r="F75">
        <f t="shared" si="34"/>
        <v>11.025166840277777</v>
      </c>
      <c r="H75">
        <f t="shared" si="39"/>
        <v>-0.50117502943200376</v>
      </c>
      <c r="L75" s="3">
        <f t="shared" ref="L75:L85" si="40">C75-VLOOKUP(B75,$J$2:$K$13,2,0)*$G$74</f>
        <v>48.164046108215565</v>
      </c>
      <c r="M75" s="3">
        <f t="shared" si="35"/>
        <v>45.248287403790265</v>
      </c>
      <c r="N75" s="3">
        <f t="shared" si="36"/>
        <v>3.5217125962097384</v>
      </c>
      <c r="O75" s="3">
        <f t="shared" si="37"/>
        <v>12.402459610302335</v>
      </c>
      <c r="Q75">
        <f t="shared" ref="Q75:Q85" si="41">N75/$P$74</f>
        <v>0.63751880795800087</v>
      </c>
      <c r="T75">
        <f t="shared" ref="T75:T85" si="42">N75-VLOOKUP(B75,$R$2:$S$13,2,0)*$P$74</f>
        <v>0.72185486059079373</v>
      </c>
    </row>
    <row r="76" spans="1:21" x14ac:dyDescent="0.25">
      <c r="A76" s="1">
        <v>3</v>
      </c>
      <c r="B76">
        <v>3</v>
      </c>
      <c r="C76" s="1">
        <v>54.48</v>
      </c>
      <c r="E76">
        <f t="shared" si="38"/>
        <v>2.3895833333333272</v>
      </c>
      <c r="F76">
        <f t="shared" si="34"/>
        <v>5.7101085069444153</v>
      </c>
      <c r="H76">
        <f t="shared" si="39"/>
        <v>0.36067747443751214</v>
      </c>
      <c r="L76" s="3">
        <f t="shared" si="40"/>
        <v>49.574813600402123</v>
      </c>
      <c r="M76" s="3">
        <f t="shared" si="35"/>
        <v>44.512836208306702</v>
      </c>
      <c r="N76" s="3">
        <f t="shared" si="36"/>
        <v>9.9671637916932951</v>
      </c>
      <c r="O76" s="3">
        <f t="shared" si="37"/>
        <v>99.344354050441865</v>
      </c>
      <c r="Q76">
        <f t="shared" si="41"/>
        <v>1.8043080477496254</v>
      </c>
      <c r="T76">
        <f t="shared" si="42"/>
        <v>3.7538675122859857</v>
      </c>
    </row>
    <row r="77" spans="1:21" x14ac:dyDescent="0.25">
      <c r="A77" s="1">
        <v>4</v>
      </c>
      <c r="B77">
        <v>4</v>
      </c>
      <c r="C77" s="1">
        <v>54.48</v>
      </c>
      <c r="E77">
        <f t="shared" si="38"/>
        <v>2.3895833333333272</v>
      </c>
      <c r="F77">
        <f t="shared" si="34"/>
        <v>5.7101085069444153</v>
      </c>
      <c r="H77">
        <f t="shared" si="39"/>
        <v>0.36067747443751214</v>
      </c>
      <c r="L77" s="3">
        <f t="shared" si="40"/>
        <v>49.141680449549341</v>
      </c>
      <c r="M77" s="3">
        <f t="shared" si="35"/>
        <v>44.336199634536058</v>
      </c>
      <c r="N77" s="3">
        <f t="shared" si="36"/>
        <v>10.143800365463939</v>
      </c>
      <c r="O77" s="3">
        <f t="shared" si="37"/>
        <v>102.89668585438633</v>
      </c>
      <c r="Q77">
        <f t="shared" si="41"/>
        <v>1.8362837229007556</v>
      </c>
      <c r="T77">
        <f t="shared" si="42"/>
        <v>4.3893563605968025</v>
      </c>
    </row>
    <row r="78" spans="1:21" x14ac:dyDescent="0.25">
      <c r="A78" s="1">
        <v>5</v>
      </c>
      <c r="B78">
        <v>5</v>
      </c>
      <c r="C78" s="1">
        <v>55.13</v>
      </c>
      <c r="E78">
        <f t="shared" si="38"/>
        <v>3.0395833333333329</v>
      </c>
      <c r="F78">
        <f t="shared" si="34"/>
        <v>9.2390668402777756</v>
      </c>
      <c r="H78">
        <f t="shared" si="39"/>
        <v>0.45878677873089058</v>
      </c>
      <c r="L78" s="3">
        <f t="shared" si="40"/>
        <v>49.363722139330584</v>
      </c>
      <c r="M78" s="3">
        <f t="shared" si="35"/>
        <v>44.257179857552885</v>
      </c>
      <c r="N78" s="3">
        <f t="shared" si="36"/>
        <v>10.872820142447118</v>
      </c>
      <c r="O78" s="3">
        <f t="shared" si="37"/>
        <v>118.21821785000377</v>
      </c>
      <c r="Q78">
        <f t="shared" si="41"/>
        <v>1.9682546905772005</v>
      </c>
      <c r="T78">
        <f t="shared" si="42"/>
        <v>5.1952057722776184</v>
      </c>
    </row>
    <row r="79" spans="1:21" x14ac:dyDescent="0.25">
      <c r="A79" s="1">
        <v>6</v>
      </c>
      <c r="B79">
        <v>6</v>
      </c>
      <c r="C79" s="1">
        <v>59.38</v>
      </c>
      <c r="E79">
        <f t="shared" si="38"/>
        <v>7.2895833333333329</v>
      </c>
      <c r="F79">
        <f t="shared" si="34"/>
        <v>53.138025173611105</v>
      </c>
      <c r="H79">
        <f t="shared" si="39"/>
        <v>1.1002706914183593</v>
      </c>
      <c r="L79" s="3">
        <f t="shared" si="40"/>
        <v>49.792223379591668</v>
      </c>
      <c r="M79" s="3">
        <f t="shared" si="35"/>
        <v>48.982184734815412</v>
      </c>
      <c r="N79" s="3">
        <f t="shared" si="36"/>
        <v>10.39781526518459</v>
      </c>
      <c r="O79" s="3">
        <f t="shared" si="37"/>
        <v>108.11456228890569</v>
      </c>
      <c r="Q79">
        <f t="shared" si="41"/>
        <v>1.8822668267598748</v>
      </c>
      <c r="T79">
        <f t="shared" si="42"/>
        <v>1.6392342224168512</v>
      </c>
    </row>
    <row r="80" spans="1:21" x14ac:dyDescent="0.25">
      <c r="A80" s="1">
        <v>7</v>
      </c>
      <c r="B80">
        <v>7</v>
      </c>
      <c r="C80" s="1">
        <v>57.54</v>
      </c>
      <c r="E80">
        <f t="shared" si="38"/>
        <v>5.4495833333333294</v>
      </c>
      <c r="F80">
        <f t="shared" si="34"/>
        <v>29.697958506944403</v>
      </c>
      <c r="H80">
        <f t="shared" si="39"/>
        <v>0.82254589157249003</v>
      </c>
      <c r="L80" s="3">
        <f t="shared" si="40"/>
        <v>50.039807451364702</v>
      </c>
      <c r="M80" s="3">
        <f t="shared" si="35"/>
        <v>49.207297135417853</v>
      </c>
      <c r="N80" s="3">
        <f t="shared" si="36"/>
        <v>8.3327028645821457</v>
      </c>
      <c r="O80" s="3">
        <f t="shared" si="37"/>
        <v>69.433937029415503</v>
      </c>
      <c r="Q80">
        <f t="shared" si="41"/>
        <v>1.5084293939868831</v>
      </c>
      <c r="T80">
        <f t="shared" si="42"/>
        <v>1.1155454796662179</v>
      </c>
    </row>
    <row r="81" spans="1:21" x14ac:dyDescent="0.25">
      <c r="A81" s="1">
        <v>8</v>
      </c>
      <c r="B81">
        <v>8</v>
      </c>
      <c r="C81" s="1">
        <v>56.45</v>
      </c>
      <c r="E81">
        <f t="shared" si="38"/>
        <v>4.3595833333333331</v>
      </c>
      <c r="F81">
        <f t="shared" si="34"/>
        <v>19.005966840277775</v>
      </c>
      <c r="H81">
        <f t="shared" si="39"/>
        <v>0.65802413514205738</v>
      </c>
      <c r="L81" s="3">
        <f t="shared" si="40"/>
        <v>51.008928060820438</v>
      </c>
      <c r="M81" s="3">
        <f t="shared" si="35"/>
        <v>49.582449404047686</v>
      </c>
      <c r="N81" s="3">
        <f t="shared" si="36"/>
        <v>6.8675505959523164</v>
      </c>
      <c r="O81" s="3">
        <f t="shared" si="37"/>
        <v>47.163251187965017</v>
      </c>
      <c r="Q81">
        <f t="shared" si="41"/>
        <v>1.2431998778761311</v>
      </c>
      <c r="T81">
        <f t="shared" si="42"/>
        <v>1.2867313552564541</v>
      </c>
    </row>
    <row r="82" spans="1:21" x14ac:dyDescent="0.25">
      <c r="A82" s="1">
        <v>9</v>
      </c>
      <c r="B82">
        <v>9</v>
      </c>
      <c r="C82" s="1">
        <v>58.2</v>
      </c>
      <c r="E82">
        <f t="shared" si="38"/>
        <v>6.1095833333333331</v>
      </c>
      <c r="F82">
        <f t="shared" si="34"/>
        <v>37.327008506944445</v>
      </c>
      <c r="H82">
        <f t="shared" si="39"/>
        <v>0.92216456977807393</v>
      </c>
      <c r="L82" s="3">
        <f t="shared" si="40"/>
        <v>51.857192176855634</v>
      </c>
      <c r="M82" s="3">
        <f t="shared" si="35"/>
        <v>49.869272296131342</v>
      </c>
      <c r="N82" s="3">
        <f t="shared" si="36"/>
        <v>8.3307277038686607</v>
      </c>
      <c r="O82" s="3">
        <f t="shared" si="37"/>
        <v>69.401024076004802</v>
      </c>
      <c r="Q82">
        <f t="shared" si="41"/>
        <v>1.5080718400783268</v>
      </c>
      <c r="T82">
        <f t="shared" si="42"/>
        <v>2.09409479898319</v>
      </c>
    </row>
    <row r="83" spans="1:21" x14ac:dyDescent="0.25">
      <c r="A83" s="1">
        <v>10</v>
      </c>
      <c r="B83">
        <v>10</v>
      </c>
      <c r="C83" s="1">
        <v>58.43</v>
      </c>
      <c r="E83">
        <f t="shared" si="38"/>
        <v>6.33958333333333</v>
      </c>
      <c r="F83">
        <f t="shared" si="34"/>
        <v>40.190316840277738</v>
      </c>
      <c r="H83">
        <f t="shared" si="39"/>
        <v>0.95688016975880708</v>
      </c>
      <c r="L83" s="3">
        <f t="shared" si="40"/>
        <v>52.681456609699147</v>
      </c>
      <c r="M83" s="3">
        <f t="shared" si="35"/>
        <v>50.412374641592599</v>
      </c>
      <c r="N83" s="3">
        <f t="shared" si="36"/>
        <v>8.0176253584074004</v>
      </c>
      <c r="O83" s="3">
        <f t="shared" si="37"/>
        <v>64.282316387777399</v>
      </c>
      <c r="Q83">
        <f t="shared" si="41"/>
        <v>1.4513924181794058</v>
      </c>
      <c r="T83">
        <f t="shared" si="42"/>
        <v>2.1747470414029761</v>
      </c>
    </row>
    <row r="84" spans="1:21" x14ac:dyDescent="0.25">
      <c r="A84" s="1">
        <v>11</v>
      </c>
      <c r="B84">
        <v>11</v>
      </c>
      <c r="C84" s="1">
        <v>60.18</v>
      </c>
      <c r="E84">
        <f t="shared" si="38"/>
        <v>8.08958333333333</v>
      </c>
      <c r="F84">
        <f t="shared" si="34"/>
        <v>65.441358506944397</v>
      </c>
      <c r="H84">
        <f t="shared" si="39"/>
        <v>1.2210206043948235</v>
      </c>
      <c r="L84" s="3">
        <f t="shared" si="40"/>
        <v>54.562036252057972</v>
      </c>
      <c r="M84" s="3">
        <f t="shared" si="35"/>
        <v>51.075921535666325</v>
      </c>
      <c r="N84" s="3">
        <f t="shared" si="36"/>
        <v>9.104078464333675</v>
      </c>
      <c r="O84" s="3">
        <f t="shared" si="37"/>
        <v>82.884244684744203</v>
      </c>
      <c r="Q84">
        <f t="shared" si="41"/>
        <v>1.6480678339239607</v>
      </c>
      <c r="T84">
        <f t="shared" si="42"/>
        <v>3.3724768583842293</v>
      </c>
    </row>
    <row r="85" spans="1:21" x14ac:dyDescent="0.25">
      <c r="A85" s="1">
        <v>12</v>
      </c>
      <c r="B85">
        <v>12</v>
      </c>
      <c r="C85" s="1">
        <v>74.87</v>
      </c>
      <c r="E85">
        <f t="shared" si="38"/>
        <v>22.779583333333335</v>
      </c>
      <c r="F85">
        <f t="shared" si="34"/>
        <v>518.9094168402778</v>
      </c>
      <c r="H85">
        <f t="shared" si="39"/>
        <v>3.4382908814251576</v>
      </c>
      <c r="L85" s="3">
        <f t="shared" si="40"/>
        <v>51.819342795045941</v>
      </c>
      <c r="M85" s="3">
        <f t="shared" si="35"/>
        <v>52.029884110159585</v>
      </c>
      <c r="N85" s="3">
        <f t="shared" si="36"/>
        <v>22.840115889840419</v>
      </c>
      <c r="O85" s="3">
        <f t="shared" si="37"/>
        <v>521.6708938613408</v>
      </c>
      <c r="Q85">
        <f t="shared" si="41"/>
        <v>4.1346370715727954</v>
      </c>
      <c r="T85">
        <f t="shared" si="42"/>
        <v>1.132633400655191</v>
      </c>
    </row>
    <row r="86" spans="1:21" x14ac:dyDescent="0.25">
      <c r="A86" s="1" t="s">
        <v>7</v>
      </c>
      <c r="B86">
        <v>1</v>
      </c>
      <c r="C86" s="1">
        <v>60.57</v>
      </c>
      <c r="D86">
        <f>(0.5*C86+SUM(C87:C96)+0.5*C97)/12</f>
        <v>62.733750000000008</v>
      </c>
      <c r="E86">
        <f t="shared" ref="E86:E97" si="43">C86-$D$86</f>
        <v>-2.1637500000000074</v>
      </c>
      <c r="F86">
        <f t="shared" si="34"/>
        <v>4.681814062500032</v>
      </c>
      <c r="G86">
        <f>SQRT((SUM(F86:F97)-(SUM(E86:E97)^2/12))/11)</f>
        <v>6.4886408905147919</v>
      </c>
      <c r="H86">
        <f t="shared" ref="H86:H97" si="44">E86/$G$86</f>
        <v>-0.33346736805284061</v>
      </c>
      <c r="L86" s="3">
        <f>C86-VLOOKUP(B86,$J$2:$K$13,2,0)*$G$86</f>
        <v>60.028072033187073</v>
      </c>
      <c r="M86" s="3">
        <f t="shared" si="35"/>
        <v>52.385791178895829</v>
      </c>
      <c r="N86" s="3">
        <f t="shared" si="36"/>
        <v>8.1842088211041712</v>
      </c>
      <c r="O86" s="3">
        <f t="shared" si="37"/>
        <v>66.981274027439326</v>
      </c>
      <c r="P86">
        <f>SQRT((SUM(O86:O97)-(SUM(N86:N97)^2/12))/11)</f>
        <v>3.8353257550716409</v>
      </c>
      <c r="Q86">
        <f>N86/$P$86</f>
        <v>2.1339018752922843</v>
      </c>
      <c r="T86">
        <f>N86-VLOOKUP(B86,$R$2:$S$13,2,0)*$P$86</f>
        <v>5.8940709032035468</v>
      </c>
      <c r="U86">
        <f>SUMPRODUCT(O86:O97,T86:T97)/SUMSQ(T86:T97)</f>
        <v>24.316270780304716</v>
      </c>
    </row>
    <row r="87" spans="1:21" x14ac:dyDescent="0.25">
      <c r="A87" s="1">
        <v>2</v>
      </c>
      <c r="B87">
        <v>2</v>
      </c>
      <c r="C87" s="1">
        <v>60.2</v>
      </c>
      <c r="E87">
        <f t="shared" si="43"/>
        <v>-2.5337500000000048</v>
      </c>
      <c r="F87">
        <f t="shared" si="34"/>
        <v>6.4198890625000242</v>
      </c>
      <c r="H87">
        <f t="shared" si="44"/>
        <v>-0.39049009534552676</v>
      </c>
      <c r="L87" s="3">
        <f t="shared" ref="L87:L97" si="45">C87-VLOOKUP(B87,$J$2:$K$13,2,0)*$G$86</f>
        <v>59.606541769075932</v>
      </c>
      <c r="M87" s="3">
        <f t="shared" si="35"/>
        <v>54.189619973369147</v>
      </c>
      <c r="N87" s="3">
        <f t="shared" si="36"/>
        <v>6.0103800266308554</v>
      </c>
      <c r="O87" s="3">
        <f t="shared" si="37"/>
        <v>36.124668064523121</v>
      </c>
      <c r="Q87">
        <f t="shared" ref="Q87:Q97" si="46">N87/$P$86</f>
        <v>1.5671106994452904</v>
      </c>
      <c r="T87">
        <f t="shared" ref="T87:T97" si="47">N87-VLOOKUP(B87,$R$2:$S$13,2,0)*$P$86</f>
        <v>4.0664648395608873</v>
      </c>
    </row>
    <row r="88" spans="1:21" x14ac:dyDescent="0.25">
      <c r="A88" s="1">
        <v>3</v>
      </c>
      <c r="B88">
        <v>3</v>
      </c>
      <c r="C88" s="1">
        <v>65.56</v>
      </c>
      <c r="E88">
        <f t="shared" si="43"/>
        <v>2.8262499999999946</v>
      </c>
      <c r="F88">
        <f t="shared" si="34"/>
        <v>7.9876890624999692</v>
      </c>
      <c r="H88">
        <f t="shared" si="44"/>
        <v>0.43556887300258146</v>
      </c>
      <c r="L88" s="3">
        <f t="shared" si="45"/>
        <v>60.755965761543905</v>
      </c>
      <c r="M88" s="3">
        <f t="shared" si="35"/>
        <v>55.739489891813221</v>
      </c>
      <c r="N88" s="3">
        <f t="shared" si="36"/>
        <v>9.8205101081867809</v>
      </c>
      <c r="O88" s="3">
        <f t="shared" si="37"/>
        <v>96.442418784998736</v>
      </c>
      <c r="Q88">
        <f t="shared" si="46"/>
        <v>2.5605413295599821</v>
      </c>
      <c r="T88">
        <f t="shared" si="47"/>
        <v>5.5066762852567841</v>
      </c>
    </row>
    <row r="89" spans="1:21" x14ac:dyDescent="0.25">
      <c r="A89" s="1">
        <v>4</v>
      </c>
      <c r="B89">
        <v>4</v>
      </c>
      <c r="C89" s="1">
        <v>65.69</v>
      </c>
      <c r="E89">
        <f t="shared" si="43"/>
        <v>2.9562499999999901</v>
      </c>
      <c r="F89">
        <f t="shared" si="34"/>
        <v>8.7394140624999412</v>
      </c>
      <c r="H89">
        <f t="shared" si="44"/>
        <v>0.45560388529460577</v>
      </c>
      <c r="L89" s="3">
        <f t="shared" si="45"/>
        <v>60.461764453581836</v>
      </c>
      <c r="M89" s="3">
        <f t="shared" si="35"/>
        <v>57.354391722182164</v>
      </c>
      <c r="N89" s="3">
        <f t="shared" si="36"/>
        <v>8.3356082778178333</v>
      </c>
      <c r="O89" s="3">
        <f t="shared" si="37"/>
        <v>69.482365361225192</v>
      </c>
      <c r="Q89">
        <f t="shared" si="46"/>
        <v>2.1733768681304961</v>
      </c>
      <c r="T89">
        <f t="shared" si="47"/>
        <v>4.3403513217596306</v>
      </c>
    </row>
    <row r="90" spans="1:21" x14ac:dyDescent="0.25">
      <c r="A90" s="1">
        <v>5</v>
      </c>
      <c r="B90">
        <v>5</v>
      </c>
      <c r="C90" s="1">
        <v>66.41</v>
      </c>
      <c r="E90">
        <f t="shared" si="43"/>
        <v>3.6762499999999889</v>
      </c>
      <c r="F90">
        <f t="shared" si="34"/>
        <v>13.514814062499919</v>
      </c>
      <c r="H90">
        <f t="shared" si="44"/>
        <v>0.56656703029659028</v>
      </c>
      <c r="L90" s="3">
        <f t="shared" si="45"/>
        <v>60.762631273425562</v>
      </c>
      <c r="M90" s="3">
        <f t="shared" si="35"/>
        <v>58.534337362486937</v>
      </c>
      <c r="N90" s="3">
        <f t="shared" si="36"/>
        <v>7.8756626375130594</v>
      </c>
      <c r="O90" s="3">
        <f t="shared" si="37"/>
        <v>62.026061979919156</v>
      </c>
      <c r="Q90">
        <f t="shared" si="46"/>
        <v>2.0534533806153705</v>
      </c>
      <c r="T90">
        <f t="shared" si="47"/>
        <v>3.9337477823072629</v>
      </c>
    </row>
    <row r="91" spans="1:21" x14ac:dyDescent="0.25">
      <c r="A91" s="1">
        <v>6</v>
      </c>
      <c r="B91">
        <v>6</v>
      </c>
      <c r="C91" s="1">
        <v>70.67</v>
      </c>
      <c r="E91">
        <f t="shared" si="43"/>
        <v>7.936249999999994</v>
      </c>
      <c r="F91">
        <f t="shared" si="34"/>
        <v>62.984064062499904</v>
      </c>
      <c r="H91">
        <f t="shared" si="44"/>
        <v>1.223098971558334</v>
      </c>
      <c r="L91" s="3">
        <f t="shared" si="45"/>
        <v>61.279937441136482</v>
      </c>
      <c r="M91" s="3">
        <f t="shared" si="35"/>
        <v>60.32299505816286</v>
      </c>
      <c r="N91" s="3">
        <f t="shared" si="36"/>
        <v>10.347004941837142</v>
      </c>
      <c r="O91" s="3">
        <f t="shared" si="37"/>
        <v>107.06051126640223</v>
      </c>
      <c r="Q91">
        <f t="shared" si="46"/>
        <v>2.6978164574820758</v>
      </c>
      <c r="T91">
        <f t="shared" si="47"/>
        <v>4.2660035789391371</v>
      </c>
    </row>
    <row r="92" spans="1:21" x14ac:dyDescent="0.25">
      <c r="A92" s="1">
        <v>7</v>
      </c>
      <c r="B92">
        <v>7</v>
      </c>
      <c r="C92" s="1">
        <v>69.819999999999993</v>
      </c>
      <c r="E92">
        <f t="shared" si="43"/>
        <v>7.0862499999999855</v>
      </c>
      <c r="F92">
        <f t="shared" si="34"/>
        <v>50.214939062499795</v>
      </c>
      <c r="H92">
        <f t="shared" si="44"/>
        <v>1.0921008142643229</v>
      </c>
      <c r="L92" s="3">
        <f t="shared" si="45"/>
        <v>62.474472457639706</v>
      </c>
      <c r="M92" s="3">
        <f t="shared" si="35"/>
        <v>60.573368139752745</v>
      </c>
      <c r="N92" s="3">
        <f t="shared" si="36"/>
        <v>9.2466318602472484</v>
      </c>
      <c r="O92" s="3">
        <f t="shared" si="37"/>
        <v>85.500200758939485</v>
      </c>
      <c r="Q92">
        <f t="shared" si="46"/>
        <v>2.410911732339807</v>
      </c>
      <c r="T92">
        <f t="shared" si="47"/>
        <v>4.2358266077043591</v>
      </c>
    </row>
    <row r="93" spans="1:21" x14ac:dyDescent="0.25">
      <c r="A93" s="1">
        <v>8</v>
      </c>
      <c r="B93">
        <v>8</v>
      </c>
      <c r="C93" s="1">
        <v>68.77</v>
      </c>
      <c r="E93">
        <f t="shared" si="43"/>
        <v>6.0362499999999883</v>
      </c>
      <c r="F93">
        <f t="shared" si="34"/>
        <v>36.436314062499861</v>
      </c>
      <c r="H93">
        <f t="shared" si="44"/>
        <v>0.93027956113642896</v>
      </c>
      <c r="L93" s="3">
        <f t="shared" si="45"/>
        <v>63.441130970300279</v>
      </c>
      <c r="M93" s="3">
        <f t="shared" si="35"/>
        <v>61.146954277465497</v>
      </c>
      <c r="N93" s="3">
        <f t="shared" si="36"/>
        <v>7.6230457225344992</v>
      </c>
      <c r="O93" s="3">
        <f t="shared" si="37"/>
        <v>58.110826087851528</v>
      </c>
      <c r="Q93">
        <f t="shared" si="46"/>
        <v>1.9875875504066816</v>
      </c>
      <c r="T93">
        <f t="shared" si="47"/>
        <v>3.7483348255243181</v>
      </c>
    </row>
    <row r="94" spans="1:21" x14ac:dyDescent="0.25">
      <c r="A94" s="1">
        <v>9</v>
      </c>
      <c r="B94">
        <v>9</v>
      </c>
      <c r="C94" s="1">
        <v>70.209999999999994</v>
      </c>
      <c r="E94">
        <f t="shared" si="43"/>
        <v>7.4762499999999861</v>
      </c>
      <c r="F94">
        <f t="shared" si="34"/>
        <v>55.894314062499795</v>
      </c>
      <c r="H94">
        <f t="shared" si="44"/>
        <v>1.1522058511403981</v>
      </c>
      <c r="L94" s="3">
        <f t="shared" si="45"/>
        <v>63.9979902070937</v>
      </c>
      <c r="M94" s="3">
        <f t="shared" si="35"/>
        <v>61.683987319216769</v>
      </c>
      <c r="N94" s="3">
        <f t="shared" si="36"/>
        <v>8.5260126807832251</v>
      </c>
      <c r="O94" s="3">
        <f t="shared" si="37"/>
        <v>72.69289223287636</v>
      </c>
      <c r="Q94">
        <f t="shared" si="46"/>
        <v>2.2230217784001418</v>
      </c>
      <c r="T94">
        <f t="shared" si="47"/>
        <v>4.1959764558151358</v>
      </c>
    </row>
    <row r="95" spans="1:21" x14ac:dyDescent="0.25">
      <c r="A95" s="1">
        <v>10</v>
      </c>
      <c r="B95">
        <v>10</v>
      </c>
      <c r="C95" s="1">
        <v>70.569999999999993</v>
      </c>
      <c r="E95">
        <f t="shared" si="43"/>
        <v>7.8362499999999855</v>
      </c>
      <c r="F95">
        <f t="shared" si="34"/>
        <v>61.40681406249977</v>
      </c>
      <c r="H95">
        <f t="shared" si="44"/>
        <v>1.2076874236413904</v>
      </c>
      <c r="L95" s="3">
        <f t="shared" si="45"/>
        <v>64.940000032920295</v>
      </c>
      <c r="M95" s="3">
        <f t="shared" si="35"/>
        <v>62.391232469919146</v>
      </c>
      <c r="N95" s="3">
        <f t="shared" si="36"/>
        <v>8.1787675300808473</v>
      </c>
      <c r="O95" s="3">
        <f t="shared" si="37"/>
        <v>66.892238311104762</v>
      </c>
      <c r="Q95">
        <f t="shared" si="46"/>
        <v>2.1324831454709314</v>
      </c>
      <c r="T95">
        <f t="shared" si="47"/>
        <v>4.1221114535477765</v>
      </c>
    </row>
    <row r="96" spans="1:21" x14ac:dyDescent="0.25">
      <c r="A96" s="1">
        <v>11</v>
      </c>
      <c r="B96">
        <v>11</v>
      </c>
      <c r="C96" s="1">
        <v>71.91</v>
      </c>
      <c r="E96">
        <f t="shared" si="43"/>
        <v>9.1762499999999889</v>
      </c>
      <c r="F96">
        <f t="shared" si="34"/>
        <v>84.203564062499794</v>
      </c>
      <c r="H96">
        <f t="shared" si="44"/>
        <v>1.4142021657284178</v>
      </c>
      <c r="L96" s="3">
        <f t="shared" si="45"/>
        <v>66.407886930916376</v>
      </c>
      <c r="M96" s="3">
        <f t="shared" si="35"/>
        <v>63.226706221818084</v>
      </c>
      <c r="N96" s="3">
        <f t="shared" si="36"/>
        <v>8.6832937781819126</v>
      </c>
      <c r="O96" s="3">
        <f t="shared" si="37"/>
        <v>75.399590838212717</v>
      </c>
      <c r="Q96">
        <f t="shared" si="46"/>
        <v>2.2640303152084447</v>
      </c>
      <c r="T96">
        <f t="shared" si="47"/>
        <v>4.703896087257192</v>
      </c>
    </row>
    <row r="97" spans="1:21" x14ac:dyDescent="0.25">
      <c r="A97" s="1">
        <v>12</v>
      </c>
      <c r="B97">
        <v>12</v>
      </c>
      <c r="C97" s="1">
        <v>85.42</v>
      </c>
      <c r="E97">
        <f t="shared" si="43"/>
        <v>22.686249999999994</v>
      </c>
      <c r="F97">
        <f t="shared" si="34"/>
        <v>514.66593906249977</v>
      </c>
      <c r="H97">
        <f t="shared" si="44"/>
        <v>3.4963022893073261</v>
      </c>
      <c r="L97" s="3">
        <f t="shared" si="45"/>
        <v>62.844681263775783</v>
      </c>
      <c r="M97" s="3">
        <f t="shared" si="35"/>
        <v>64.252296119774073</v>
      </c>
      <c r="N97" s="3">
        <f t="shared" si="36"/>
        <v>21.167703880225929</v>
      </c>
      <c r="O97" s="3">
        <f t="shared" si="37"/>
        <v>448.07168756093188</v>
      </c>
      <c r="Q97">
        <f t="shared" si="46"/>
        <v>5.5191410670227494</v>
      </c>
      <c r="T97">
        <f t="shared" si="47"/>
        <v>6.0964006682953222</v>
      </c>
    </row>
    <row r="98" spans="1:21" x14ac:dyDescent="0.25">
      <c r="A98" s="1" t="s">
        <v>8</v>
      </c>
      <c r="B98">
        <v>1</v>
      </c>
      <c r="C98" s="1">
        <v>75.430000000000007</v>
      </c>
      <c r="D98">
        <f>(0.5*C98+SUM(C99:C108)+0.5*C109)/12</f>
        <v>75.346249999999998</v>
      </c>
      <c r="E98">
        <f t="shared" ref="E98:E109" si="48">C98-$D$98</f>
        <v>8.3750000000009095E-2</v>
      </c>
      <c r="F98">
        <f t="shared" si="34"/>
        <v>7.0140625000015234E-3</v>
      </c>
      <c r="G98">
        <f>SQRT((SUM(F98:F109)-(SUM(E98:E109)^2/12))/11)</f>
        <v>9.2163416705262602</v>
      </c>
      <c r="H98">
        <f t="shared" ref="H98:H109" si="49">E98/$G$98</f>
        <v>9.0871197047566604E-3</v>
      </c>
      <c r="L98" s="3">
        <f>C98-VLOOKUP(B98,$J$2:$K$13,2,0)*$G$98</f>
        <v>74.660255859857699</v>
      </c>
      <c r="M98" s="3">
        <f t="shared" si="35"/>
        <v>64.326337881001294</v>
      </c>
      <c r="N98" s="3">
        <f t="shared" si="36"/>
        <v>11.103662118998713</v>
      </c>
      <c r="O98" s="3">
        <f t="shared" si="37"/>
        <v>123.29131245288698</v>
      </c>
      <c r="P98">
        <f>SQRT((SUM(O98:O109)-(SUM(N98:N109)^2/12))/11)</f>
        <v>6.5704945515515814</v>
      </c>
      <c r="Q98">
        <f>N98/$P$98</f>
        <v>1.6899279090607651</v>
      </c>
      <c r="T98">
        <f>N98-VLOOKUP(B98,$R$2:$S$13,2,0)*$P$98</f>
        <v>7.1803086223707151</v>
      </c>
      <c r="U98">
        <f>SUMPRODUCT(O98:O109,T98:T109)/SUMSQ(T98:T109)</f>
        <v>44.325166367781947</v>
      </c>
    </row>
    <row r="99" spans="1:21" x14ac:dyDescent="0.25">
      <c r="A99" s="1">
        <v>2</v>
      </c>
      <c r="B99">
        <v>2</v>
      </c>
      <c r="C99" s="1">
        <v>71.58</v>
      </c>
      <c r="E99">
        <f t="shared" si="48"/>
        <v>-3.7662499999999994</v>
      </c>
      <c r="F99">
        <f t="shared" si="34"/>
        <v>14.184639062499995</v>
      </c>
      <c r="H99">
        <f t="shared" si="49"/>
        <v>-0.40864912940938569</v>
      </c>
      <c r="L99" s="3">
        <f t="shared" ref="L99:L109" si="50">C99-VLOOKUP(B99,$J$2:$K$13,2,0)*$G$98</f>
        <v>70.737063256285651</v>
      </c>
      <c r="M99" s="3">
        <f t="shared" si="35"/>
        <v>66.570162858912767</v>
      </c>
      <c r="N99" s="3">
        <f t="shared" si="36"/>
        <v>5.0098371410872318</v>
      </c>
      <c r="O99" s="3">
        <f t="shared" si="37"/>
        <v>25.098468180217086</v>
      </c>
      <c r="Q99">
        <f t="shared" ref="Q99:Q109" si="51">N99/$P$98</f>
        <v>0.76247489466438867</v>
      </c>
      <c r="T99">
        <f t="shared" ref="T99:T109" si="52">N99-VLOOKUP(B99,$R$2:$S$13,2,0)*$P$98</f>
        <v>1.6796156785603755</v>
      </c>
    </row>
    <row r="100" spans="1:21" x14ac:dyDescent="0.25">
      <c r="A100" s="1">
        <v>3</v>
      </c>
      <c r="B100">
        <v>3</v>
      </c>
      <c r="C100" s="1">
        <v>78.599999999999994</v>
      </c>
      <c r="E100">
        <f t="shared" si="48"/>
        <v>3.2537499999999966</v>
      </c>
      <c r="F100">
        <f t="shared" si="34"/>
        <v>10.586889062499978</v>
      </c>
      <c r="H100">
        <f t="shared" si="49"/>
        <v>0.35304138196237306</v>
      </c>
      <c r="L100" s="3">
        <f t="shared" si="50"/>
        <v>71.776441463536571</v>
      </c>
      <c r="M100" s="3">
        <f t="shared" si="35"/>
        <v>67.917977468751161</v>
      </c>
      <c r="N100" s="3">
        <f t="shared" si="36"/>
        <v>10.682022531248833</v>
      </c>
      <c r="O100" s="3">
        <f t="shared" si="37"/>
        <v>114.10560535810774</v>
      </c>
      <c r="Q100">
        <f t="shared" si="51"/>
        <v>1.6257562421578053</v>
      </c>
      <c r="T100">
        <f t="shared" si="52"/>
        <v>3.2917711054397545</v>
      </c>
    </row>
    <row r="101" spans="1:21" x14ac:dyDescent="0.25">
      <c r="A101" s="1">
        <v>4</v>
      </c>
      <c r="B101">
        <v>4</v>
      </c>
      <c r="C101" s="1">
        <v>76</v>
      </c>
      <c r="E101">
        <f t="shared" si="48"/>
        <v>0.65375000000000227</v>
      </c>
      <c r="F101">
        <f t="shared" si="34"/>
        <v>0.42738906250000297</v>
      </c>
      <c r="H101">
        <f t="shared" si="49"/>
        <v>7.0933785158018417E-2</v>
      </c>
      <c r="L101" s="3">
        <f t="shared" si="50"/>
        <v>68.573914022546958</v>
      </c>
      <c r="M101" s="3">
        <f t="shared" si="35"/>
        <v>69.285265754874416</v>
      </c>
      <c r="N101" s="3">
        <f t="shared" si="36"/>
        <v>6.7147342451255838</v>
      </c>
      <c r="O101" s="3">
        <f t="shared" si="37"/>
        <v>45.087655982662241</v>
      </c>
      <c r="Q101">
        <f t="shared" si="51"/>
        <v>1.0219526387918458</v>
      </c>
      <c r="T101">
        <f t="shared" si="52"/>
        <v>-0.12974670336131489</v>
      </c>
    </row>
    <row r="102" spans="1:21" x14ac:dyDescent="0.25">
      <c r="A102" s="1">
        <v>5</v>
      </c>
      <c r="B102">
        <v>5</v>
      </c>
      <c r="C102" s="1">
        <v>78.06</v>
      </c>
      <c r="E102">
        <f t="shared" si="48"/>
        <v>2.7137500000000045</v>
      </c>
      <c r="F102">
        <f t="shared" si="34"/>
        <v>7.3644390625000247</v>
      </c>
      <c r="H102">
        <f t="shared" si="49"/>
        <v>0.29444980416454625</v>
      </c>
      <c r="L102" s="3">
        <f t="shared" si="50"/>
        <v>70.038585253556022</v>
      </c>
      <c r="M102" s="3">
        <f t="shared" si="35"/>
        <v>69.718471173200527</v>
      </c>
      <c r="N102" s="3">
        <f t="shared" si="36"/>
        <v>8.3415288267994754</v>
      </c>
      <c r="O102" s="3">
        <f t="shared" si="37"/>
        <v>69.581103168326635</v>
      </c>
      <c r="Q102">
        <f t="shared" si="51"/>
        <v>1.2695435269525754</v>
      </c>
      <c r="T102">
        <f t="shared" si="52"/>
        <v>1.588430985094468</v>
      </c>
    </row>
    <row r="103" spans="1:21" x14ac:dyDescent="0.25">
      <c r="A103" s="1">
        <v>6</v>
      </c>
      <c r="B103">
        <v>6</v>
      </c>
      <c r="C103" s="1">
        <v>82.51</v>
      </c>
      <c r="E103">
        <f t="shared" si="48"/>
        <v>7.1637500000000074</v>
      </c>
      <c r="F103">
        <f t="shared" si="34"/>
        <v>51.319314062500105</v>
      </c>
      <c r="H103">
        <f t="shared" si="49"/>
        <v>0.77728780638738537</v>
      </c>
      <c r="L103" s="3">
        <f t="shared" si="50"/>
        <v>69.172534371934361</v>
      </c>
      <c r="M103" s="3">
        <f t="shared" si="35"/>
        <v>71.157251971156569</v>
      </c>
      <c r="N103" s="3">
        <f t="shared" si="36"/>
        <v>11.352748028843436</v>
      </c>
      <c r="O103" s="3">
        <f t="shared" si="37"/>
        <v>128.88488780640853</v>
      </c>
      <c r="Q103">
        <f t="shared" si="51"/>
        <v>1.7278376748919997</v>
      </c>
      <c r="T103">
        <f t="shared" si="52"/>
        <v>0.9350706594402336</v>
      </c>
    </row>
    <row r="104" spans="1:21" x14ac:dyDescent="0.25">
      <c r="A104" s="1">
        <v>7</v>
      </c>
      <c r="B104">
        <v>7</v>
      </c>
      <c r="C104" s="1">
        <v>84.07</v>
      </c>
      <c r="E104">
        <f t="shared" si="48"/>
        <v>8.7237499999999955</v>
      </c>
      <c r="F104">
        <f t="shared" si="34"/>
        <v>76.103814062499922</v>
      </c>
      <c r="H104">
        <f t="shared" si="49"/>
        <v>0.94655236446999724</v>
      </c>
      <c r="L104" s="3">
        <f t="shared" si="50"/>
        <v>73.636552884808751</v>
      </c>
      <c r="M104" s="3">
        <f t="shared" si="35"/>
        <v>70.059707673571921</v>
      </c>
      <c r="N104" s="3">
        <f t="shared" si="36"/>
        <v>14.010292326428072</v>
      </c>
      <c r="O104" s="3">
        <f t="shared" si="37"/>
        <v>196.28829107196933</v>
      </c>
      <c r="Q104">
        <f t="shared" si="51"/>
        <v>2.132304077950971</v>
      </c>
      <c r="T104">
        <f t="shared" si="52"/>
        <v>5.4260231630635865</v>
      </c>
    </row>
    <row r="105" spans="1:21" x14ac:dyDescent="0.25">
      <c r="A105" s="1">
        <v>8</v>
      </c>
      <c r="B105">
        <v>8</v>
      </c>
      <c r="C105" s="1">
        <v>84.33</v>
      </c>
      <c r="E105">
        <f t="shared" si="48"/>
        <v>8.9837500000000006</v>
      </c>
      <c r="F105">
        <f t="shared" si="34"/>
        <v>80.707764062500004</v>
      </c>
      <c r="H105">
        <f t="shared" si="49"/>
        <v>0.97476312415043331</v>
      </c>
      <c r="L105" s="3">
        <f t="shared" si="50"/>
        <v>76.760976143711062</v>
      </c>
      <c r="M105" s="3">
        <f t="shared" si="35"/>
        <v>70.639605599276521</v>
      </c>
      <c r="N105" s="3">
        <f t="shared" si="36"/>
        <v>13.690394400723477</v>
      </c>
      <c r="O105" s="3">
        <f t="shared" si="37"/>
        <v>187.42689884736072</v>
      </c>
      <c r="Q105">
        <f t="shared" si="51"/>
        <v>2.0836170387646962</v>
      </c>
      <c r="T105">
        <f t="shared" si="52"/>
        <v>7.0524271292400709</v>
      </c>
    </row>
    <row r="106" spans="1:21" x14ac:dyDescent="0.25">
      <c r="A106" s="1">
        <v>9</v>
      </c>
      <c r="B106">
        <v>9</v>
      </c>
      <c r="C106" s="1">
        <v>84.41</v>
      </c>
      <c r="E106">
        <f t="shared" si="48"/>
        <v>9.0637499999999989</v>
      </c>
      <c r="F106">
        <f t="shared" si="34"/>
        <v>82.151564062499986</v>
      </c>
      <c r="H106">
        <f t="shared" si="49"/>
        <v>0.98344335789825943</v>
      </c>
      <c r="L106" s="3">
        <f t="shared" si="50"/>
        <v>75.586579860387786</v>
      </c>
      <c r="M106" s="3">
        <f t="shared" si="35"/>
        <v>71.636512535311425</v>
      </c>
      <c r="N106" s="3">
        <f t="shared" si="36"/>
        <v>12.773487464688571</v>
      </c>
      <c r="O106" s="3">
        <f t="shared" si="37"/>
        <v>163.16198201055607</v>
      </c>
      <c r="Q106">
        <f t="shared" si="51"/>
        <v>1.9440678878079569</v>
      </c>
      <c r="T106">
        <f t="shared" si="52"/>
        <v>5.3554788674912324</v>
      </c>
    </row>
    <row r="107" spans="1:21" x14ac:dyDescent="0.25">
      <c r="A107" s="1">
        <v>10</v>
      </c>
      <c r="B107">
        <v>10</v>
      </c>
      <c r="C107" s="1">
        <v>86.27</v>
      </c>
      <c r="E107">
        <f t="shared" si="48"/>
        <v>10.923749999999998</v>
      </c>
      <c r="F107">
        <f t="shared" si="34"/>
        <v>119.32831406249996</v>
      </c>
      <c r="H107">
        <f t="shared" si="49"/>
        <v>1.1852587925352212</v>
      </c>
      <c r="L107" s="3">
        <f t="shared" si="50"/>
        <v>78.273255508020355</v>
      </c>
      <c r="M107" s="3">
        <f t="shared" si="35"/>
        <v>73.039045702879591</v>
      </c>
      <c r="N107" s="3">
        <f t="shared" si="36"/>
        <v>13.230954297120405</v>
      </c>
      <c r="O107" s="3">
        <f t="shared" si="37"/>
        <v>175.05815161248893</v>
      </c>
      <c r="Q107">
        <f t="shared" si="51"/>
        <v>2.0136923017455355</v>
      </c>
      <c r="T107">
        <f t="shared" si="52"/>
        <v>6.2812873455888587</v>
      </c>
    </row>
    <row r="108" spans="1:21" x14ac:dyDescent="0.25">
      <c r="A108" s="1">
        <v>11</v>
      </c>
      <c r="B108">
        <v>11</v>
      </c>
      <c r="C108" s="1">
        <v>86.61</v>
      </c>
      <c r="E108">
        <f t="shared" si="48"/>
        <v>11.263750000000002</v>
      </c>
      <c r="F108">
        <f t="shared" si="34"/>
        <v>126.87206406250004</v>
      </c>
      <c r="H108">
        <f t="shared" si="49"/>
        <v>1.2221497859634833</v>
      </c>
      <c r="L108" s="3">
        <f t="shared" si="50"/>
        <v>78.794903616923804</v>
      </c>
      <c r="M108" s="3">
        <f t="shared" si="35"/>
        <v>74.685979753772472</v>
      </c>
      <c r="N108" s="3">
        <f t="shared" si="36"/>
        <v>11.924020246227528</v>
      </c>
      <c r="O108" s="3">
        <f t="shared" si="37"/>
        <v>142.18225883244398</v>
      </c>
      <c r="Q108">
        <f t="shared" si="51"/>
        <v>1.8147827614303014</v>
      </c>
      <c r="T108">
        <f t="shared" si="52"/>
        <v>5.1067086235829926</v>
      </c>
    </row>
    <row r="109" spans="1:21" x14ac:dyDescent="0.25">
      <c r="A109" s="1">
        <v>12</v>
      </c>
      <c r="B109">
        <v>12</v>
      </c>
      <c r="C109" s="1">
        <v>108</v>
      </c>
      <c r="E109">
        <f t="shared" si="48"/>
        <v>32.653750000000002</v>
      </c>
      <c r="F109">
        <f t="shared" si="34"/>
        <v>1066.2673890625001</v>
      </c>
      <c r="H109">
        <f t="shared" si="49"/>
        <v>3.5430272842885442</v>
      </c>
      <c r="L109" s="3">
        <f t="shared" si="50"/>
        <v>75.93444816799402</v>
      </c>
      <c r="M109" s="3">
        <f t="shared" si="35"/>
        <v>76.610453602770363</v>
      </c>
      <c r="N109" s="3">
        <f t="shared" si="36"/>
        <v>31.389546397229637</v>
      </c>
      <c r="O109" s="3">
        <f t="shared" si="37"/>
        <v>985.30362302383207</v>
      </c>
      <c r="Q109">
        <f t="shared" si="51"/>
        <v>4.7773491250848368</v>
      </c>
      <c r="T109">
        <f t="shared" si="52"/>
        <v>5.5701188015879772</v>
      </c>
    </row>
    <row r="110" spans="1:21" x14ac:dyDescent="0.25">
      <c r="A110" s="1" t="s">
        <v>9</v>
      </c>
      <c r="B110">
        <v>1</v>
      </c>
      <c r="C110" s="1">
        <v>87.16</v>
      </c>
      <c r="D110">
        <f>(0.5*C110+SUM(C111:C120)+0.5*C121)/12</f>
        <v>87.86</v>
      </c>
      <c r="E110">
        <f t="shared" ref="E110:E121" si="53">C110-$D$110</f>
        <v>-0.70000000000000284</v>
      </c>
      <c r="F110">
        <f t="shared" si="34"/>
        <v>0.49000000000000399</v>
      </c>
      <c r="G110">
        <f>SQRT((SUM(F110:F121)-(SUM(E110:E121)^2/12))/11)</f>
        <v>8.5600162843232255</v>
      </c>
      <c r="H110">
        <f t="shared" ref="H110:H121" si="54">E110/$G$110</f>
        <v>-8.177554536689137E-2</v>
      </c>
      <c r="L110" s="3">
        <f>C110-VLOOKUP(B110,$J$2:$K$13,2,0)*$G$110</f>
        <v>86.445071820258988</v>
      </c>
      <c r="M110" s="3">
        <f t="shared" si="35"/>
        <v>77.070032659407417</v>
      </c>
      <c r="N110" s="3">
        <f t="shared" si="36"/>
        <v>10.08996734059258</v>
      </c>
      <c r="O110" s="3">
        <f t="shared" si="37"/>
        <v>101.8074409342249</v>
      </c>
      <c r="P110">
        <f>SQRT((SUM(O110:O121)-(SUM(N110:N121)^2/12))/11)</f>
        <v>5.5269090739051441</v>
      </c>
      <c r="Q110">
        <f>N110/$P$110</f>
        <v>1.8256076236592254</v>
      </c>
      <c r="T110">
        <f>N110-VLOOKUP(B110,$R$2:$S$13,2,0)*$P$110</f>
        <v>6.7897563944423833</v>
      </c>
      <c r="U110">
        <f>SUMPRODUCT(O110:O121,T110:T121)/SUMSQ(T110:T121)</f>
        <v>37.228602430348715</v>
      </c>
    </row>
    <row r="111" spans="1:21" x14ac:dyDescent="0.25">
      <c r="A111" s="1">
        <v>2</v>
      </c>
      <c r="B111">
        <v>2</v>
      </c>
      <c r="C111" s="1">
        <v>85.33</v>
      </c>
      <c r="E111">
        <f t="shared" si="53"/>
        <v>-2.5300000000000011</v>
      </c>
      <c r="F111">
        <f t="shared" si="34"/>
        <v>6.4009000000000054</v>
      </c>
      <c r="H111">
        <f t="shared" si="54"/>
        <v>-0.29556018539747775</v>
      </c>
      <c r="L111" s="3">
        <f t="shared" ref="L111:L121" si="55">C111-VLOOKUP(B111,$J$2:$K$13,2,0)*$G$110</f>
        <v>84.547091497820176</v>
      </c>
      <c r="M111" s="3">
        <f t="shared" si="35"/>
        <v>79.006851794716994</v>
      </c>
      <c r="N111" s="3">
        <f t="shared" si="36"/>
        <v>6.3231482052830046</v>
      </c>
      <c r="O111" s="3">
        <f t="shared" si="37"/>
        <v>39.982203225973684</v>
      </c>
      <c r="Q111">
        <f t="shared" ref="Q111:Q121" si="56">N111/$P$110</f>
        <v>1.1440659002582907</v>
      </c>
      <c r="T111">
        <f t="shared" ref="T111:T121" si="57">N111-VLOOKUP(B111,$R$2:$S$13,2,0)*$P$110</f>
        <v>3.5218626894146565</v>
      </c>
    </row>
    <row r="112" spans="1:21" x14ac:dyDescent="0.25">
      <c r="A112" s="1">
        <v>3</v>
      </c>
      <c r="B112">
        <v>3</v>
      </c>
      <c r="C112" s="1">
        <v>91.39</v>
      </c>
      <c r="E112">
        <f t="shared" si="53"/>
        <v>3.5300000000000011</v>
      </c>
      <c r="F112">
        <f t="shared" si="34"/>
        <v>12.460900000000008</v>
      </c>
      <c r="H112">
        <f t="shared" si="54"/>
        <v>0.41238239306446495</v>
      </c>
      <c r="L112" s="3">
        <f t="shared" si="55"/>
        <v>85.052369053010125</v>
      </c>
      <c r="M112" s="3">
        <f t="shared" si="35"/>
        <v>80.798954122203469</v>
      </c>
      <c r="N112" s="3">
        <f t="shared" si="36"/>
        <v>10.591045877796532</v>
      </c>
      <c r="O112" s="3">
        <f t="shared" si="37"/>
        <v>112.1702527855909</v>
      </c>
      <c r="Q112">
        <f t="shared" si="56"/>
        <v>1.9162692449205112</v>
      </c>
      <c r="T112">
        <f t="shared" si="57"/>
        <v>4.3745811439357789</v>
      </c>
    </row>
    <row r="113" spans="1:21" x14ac:dyDescent="0.25">
      <c r="A113" s="1">
        <v>4</v>
      </c>
      <c r="B113">
        <v>4</v>
      </c>
      <c r="C113" s="1">
        <v>92.03</v>
      </c>
      <c r="E113">
        <f t="shared" si="53"/>
        <v>4.1700000000000017</v>
      </c>
      <c r="F113">
        <f t="shared" si="34"/>
        <v>17.388900000000014</v>
      </c>
      <c r="H113">
        <f t="shared" si="54"/>
        <v>0.4871486059713368</v>
      </c>
      <c r="L113" s="3">
        <f t="shared" si="55"/>
        <v>85.13274953248856</v>
      </c>
      <c r="M113" s="3">
        <f t="shared" si="35"/>
        <v>82.154776831201417</v>
      </c>
      <c r="N113" s="3">
        <f t="shared" si="36"/>
        <v>9.8752231687985841</v>
      </c>
      <c r="O113" s="3">
        <f t="shared" si="37"/>
        <v>97.520032633576349</v>
      </c>
      <c r="Q113">
        <f t="shared" si="56"/>
        <v>1.7867533257284174</v>
      </c>
      <c r="T113">
        <f t="shared" si="57"/>
        <v>4.1178447000149694</v>
      </c>
    </row>
    <row r="114" spans="1:21" x14ac:dyDescent="0.25">
      <c r="A114" s="1">
        <v>5</v>
      </c>
      <c r="B114">
        <v>5</v>
      </c>
      <c r="C114" s="1">
        <v>92.12</v>
      </c>
      <c r="E114">
        <f t="shared" si="53"/>
        <v>4.2600000000000051</v>
      </c>
      <c r="F114">
        <f t="shared" si="34"/>
        <v>18.147600000000043</v>
      </c>
      <c r="H114">
        <f t="shared" si="54"/>
        <v>0.49766260466136608</v>
      </c>
      <c r="L114" s="3">
        <f t="shared" si="55"/>
        <v>84.669816043337931</v>
      </c>
      <c r="M114" s="3">
        <f t="shared" si="35"/>
        <v>83.422346014314371</v>
      </c>
      <c r="N114" s="3">
        <f t="shared" si="36"/>
        <v>8.6976539856856334</v>
      </c>
      <c r="O114" s="3">
        <f t="shared" si="37"/>
        <v>75.649184854713184</v>
      </c>
      <c r="Q114">
        <f t="shared" si="56"/>
        <v>1.5736922517417387</v>
      </c>
      <c r="T114">
        <f t="shared" si="57"/>
        <v>3.0171443306742196</v>
      </c>
    </row>
    <row r="115" spans="1:21" x14ac:dyDescent="0.25">
      <c r="A115" s="1">
        <v>6</v>
      </c>
      <c r="B115">
        <v>6</v>
      </c>
      <c r="C115" s="1">
        <v>97.55</v>
      </c>
      <c r="E115">
        <f t="shared" si="53"/>
        <v>9.6899999999999977</v>
      </c>
      <c r="F115">
        <f t="shared" si="34"/>
        <v>93.896099999999961</v>
      </c>
      <c r="H115">
        <f t="shared" si="54"/>
        <v>1.1320071922931056</v>
      </c>
      <c r="L115" s="3">
        <f t="shared" si="55"/>
        <v>85.162338273769308</v>
      </c>
      <c r="M115" s="3">
        <f t="shared" si="35"/>
        <v>85.169419589383168</v>
      </c>
      <c r="N115" s="3">
        <f t="shared" si="36"/>
        <v>12.38058041061683</v>
      </c>
      <c r="O115" s="3">
        <f t="shared" si="37"/>
        <v>153.27877130374918</v>
      </c>
      <c r="Q115">
        <f t="shared" si="56"/>
        <v>2.2400550190106694</v>
      </c>
      <c r="T115">
        <f t="shared" si="57"/>
        <v>3.6175329519785375</v>
      </c>
    </row>
    <row r="116" spans="1:21" x14ac:dyDescent="0.25">
      <c r="A116" s="1">
        <v>7</v>
      </c>
      <c r="B116">
        <v>7</v>
      </c>
      <c r="C116" s="1">
        <v>99.7</v>
      </c>
      <c r="E116">
        <f t="shared" si="53"/>
        <v>11.840000000000003</v>
      </c>
      <c r="F116">
        <f t="shared" si="34"/>
        <v>140.18560000000008</v>
      </c>
      <c r="H116">
        <f t="shared" si="54"/>
        <v>1.3831749387771288</v>
      </c>
      <c r="L116" s="3">
        <f t="shared" si="55"/>
        <v>90.009552271344717</v>
      </c>
      <c r="M116" s="3">
        <f t="shared" si="35"/>
        <v>84.912872880085217</v>
      </c>
      <c r="N116" s="3">
        <f t="shared" si="36"/>
        <v>14.787127119914786</v>
      </c>
      <c r="O116" s="3">
        <f t="shared" si="37"/>
        <v>218.65912846051936</v>
      </c>
      <c r="Q116">
        <f t="shared" si="56"/>
        <v>2.6754786304936724</v>
      </c>
      <c r="T116">
        <f t="shared" si="57"/>
        <v>7.5662893641571802</v>
      </c>
    </row>
    <row r="117" spans="1:21" x14ac:dyDescent="0.25">
      <c r="A117" s="1">
        <v>8</v>
      </c>
      <c r="B117">
        <v>8</v>
      </c>
      <c r="C117" s="1">
        <v>97.71</v>
      </c>
      <c r="E117">
        <f t="shared" si="53"/>
        <v>9.8499999999999943</v>
      </c>
      <c r="F117">
        <f t="shared" si="34"/>
        <v>97.022499999999894</v>
      </c>
      <c r="H117">
        <f t="shared" si="54"/>
        <v>1.1506987455198232</v>
      </c>
      <c r="L117" s="3">
        <f t="shared" si="55"/>
        <v>90.679990720562699</v>
      </c>
      <c r="M117" s="3">
        <f t="shared" si="35"/>
        <v>86.005365034790117</v>
      </c>
      <c r="N117" s="3">
        <f t="shared" si="36"/>
        <v>11.704634965209877</v>
      </c>
      <c r="O117" s="3">
        <f t="shared" si="37"/>
        <v>136.99847966881362</v>
      </c>
      <c r="Q117">
        <f t="shared" si="56"/>
        <v>2.1177542110240908</v>
      </c>
      <c r="T117">
        <f t="shared" si="57"/>
        <v>6.1209698000993606</v>
      </c>
    </row>
    <row r="118" spans="1:21" x14ac:dyDescent="0.25">
      <c r="A118" s="1">
        <v>9</v>
      </c>
      <c r="B118">
        <v>9</v>
      </c>
      <c r="C118" s="1">
        <v>97.51</v>
      </c>
      <c r="E118">
        <f t="shared" si="53"/>
        <v>9.6500000000000057</v>
      </c>
      <c r="F118">
        <f t="shared" si="34"/>
        <v>93.122500000000116</v>
      </c>
      <c r="H118">
        <f t="shared" si="54"/>
        <v>1.1273343039864272</v>
      </c>
      <c r="L118" s="3">
        <f t="shared" si="55"/>
        <v>89.314924038347513</v>
      </c>
      <c r="M118" s="3">
        <f t="shared" si="35"/>
        <v>87.130889368300657</v>
      </c>
      <c r="N118" s="3">
        <f t="shared" si="36"/>
        <v>10.379110631699348</v>
      </c>
      <c r="O118" s="3">
        <f t="shared" si="37"/>
        <v>107.72593750505443</v>
      </c>
      <c r="Q118">
        <f t="shared" si="56"/>
        <v>1.8779231742211</v>
      </c>
      <c r="T118">
        <f t="shared" si="57"/>
        <v>4.1392973719083077</v>
      </c>
    </row>
    <row r="119" spans="1:21" x14ac:dyDescent="0.25">
      <c r="A119" s="1">
        <v>10</v>
      </c>
      <c r="B119">
        <v>10</v>
      </c>
      <c r="C119" s="1">
        <v>99.17</v>
      </c>
      <c r="E119">
        <f t="shared" si="53"/>
        <v>11.310000000000002</v>
      </c>
      <c r="F119">
        <f t="shared" si="34"/>
        <v>127.91610000000006</v>
      </c>
      <c r="H119">
        <f t="shared" si="54"/>
        <v>1.3212591687136255</v>
      </c>
      <c r="L119" s="3">
        <f t="shared" si="55"/>
        <v>91.742729449492174</v>
      </c>
      <c r="M119" s="3">
        <f t="shared" si="35"/>
        <v>87.967324269472442</v>
      </c>
      <c r="N119" s="3">
        <f t="shared" si="36"/>
        <v>11.202675730527559</v>
      </c>
      <c r="O119" s="3">
        <f t="shared" si="37"/>
        <v>125.49994352335119</v>
      </c>
      <c r="Q119">
        <f t="shared" si="56"/>
        <v>2.0269332425641107</v>
      </c>
      <c r="T119">
        <f t="shared" si="57"/>
        <v>5.3568178527566879</v>
      </c>
    </row>
    <row r="120" spans="1:21" x14ac:dyDescent="0.25">
      <c r="A120" s="1">
        <v>11</v>
      </c>
      <c r="B120">
        <v>11</v>
      </c>
      <c r="C120" s="1">
        <v>98.77</v>
      </c>
      <c r="E120">
        <f t="shared" si="53"/>
        <v>10.909999999999997</v>
      </c>
      <c r="F120">
        <f t="shared" si="34"/>
        <v>119.02809999999992</v>
      </c>
      <c r="H120">
        <f t="shared" si="54"/>
        <v>1.2745302856468299</v>
      </c>
      <c r="L120" s="3">
        <f t="shared" si="55"/>
        <v>91.511441811274779</v>
      </c>
      <c r="M120" s="3">
        <f t="shared" si="35"/>
        <v>89.381906950703282</v>
      </c>
      <c r="N120" s="3">
        <f t="shared" si="36"/>
        <v>9.3880930492967138</v>
      </c>
      <c r="O120" s="3">
        <f t="shared" si="37"/>
        <v>88.136291102253267</v>
      </c>
      <c r="Q120">
        <f t="shared" si="56"/>
        <v>1.698615432922868</v>
      </c>
      <c r="T120">
        <f t="shared" si="57"/>
        <v>3.6535686278533541</v>
      </c>
    </row>
    <row r="121" spans="1:21" x14ac:dyDescent="0.25">
      <c r="A121" s="1">
        <v>12</v>
      </c>
      <c r="B121">
        <v>12</v>
      </c>
      <c r="C121" s="1">
        <v>118.92</v>
      </c>
      <c r="E121">
        <f t="shared" si="53"/>
        <v>31.060000000000002</v>
      </c>
      <c r="F121">
        <f t="shared" si="34"/>
        <v>964.72360000000015</v>
      </c>
      <c r="H121">
        <f t="shared" si="54"/>
        <v>3.6284977701366228</v>
      </c>
      <c r="L121" s="3">
        <f t="shared" si="55"/>
        <v>89.137939431914688</v>
      </c>
      <c r="M121" s="3">
        <f t="shared" si="35"/>
        <v>90.651727658204379</v>
      </c>
      <c r="N121" s="3">
        <f t="shared" si="36"/>
        <v>28.268272341795623</v>
      </c>
      <c r="O121" s="3">
        <f t="shared" si="37"/>
        <v>799.09522118992732</v>
      </c>
      <c r="Q121">
        <f t="shared" si="56"/>
        <v>5.1146620948157064</v>
      </c>
      <c r="T121">
        <f t="shared" si="57"/>
        <v>6.5497201777594078</v>
      </c>
    </row>
    <row r="122" spans="1:21" x14ac:dyDescent="0.25">
      <c r="A122" s="1" t="s">
        <v>10</v>
      </c>
      <c r="B122">
        <v>1</v>
      </c>
      <c r="C122" s="1">
        <v>95.85</v>
      </c>
      <c r="D122">
        <f>(0.5*C122+SUM(C123:C132)+0.5*C133)/12</f>
        <v>97.06874999999998</v>
      </c>
      <c r="E122">
        <f t="shared" ref="E122:E133" si="58">C122-$D$122</f>
        <v>-1.2187499999999858</v>
      </c>
      <c r="F122">
        <f t="shared" si="34"/>
        <v>1.4853515624999654</v>
      </c>
      <c r="G122">
        <f>SQRT((SUM(F122:F133)-(SUM(E122:E133)^2/12))/11)</f>
        <v>11.285961076675857</v>
      </c>
      <c r="H122">
        <f t="shared" ref="H122:H133" si="59">E122/$G$122</f>
        <v>-0.10798814489257071</v>
      </c>
      <c r="L122" s="3">
        <f>C122-VLOOKUP(B122,$J$2:$K$13,2,0)*$G$122</f>
        <v>94.907402306120289</v>
      </c>
      <c r="M122" s="3">
        <f t="shared" si="35"/>
        <v>90.477405090318371</v>
      </c>
      <c r="N122" s="3">
        <f t="shared" si="36"/>
        <v>5.3725949096816237</v>
      </c>
      <c r="O122" s="3">
        <f t="shared" si="37"/>
        <v>28.864776063536894</v>
      </c>
      <c r="P122">
        <f>SQRT((SUM(O122:O133)-(SUM(N122:N133)^2/12))/11)</f>
        <v>9.167746405730945</v>
      </c>
      <c r="Q122">
        <f>N122/$P$122</f>
        <v>0.58603223430385298</v>
      </c>
      <c r="T122">
        <f>N122-VLOOKUP(B122,$R$2:$S$13,2,0)*$P$122</f>
        <v>-0.10162162530196639</v>
      </c>
      <c r="U122">
        <f>SUMPRODUCT(O122:O133,T122:T133)/SUMSQ(T122:T133)</f>
        <v>55.47374156050666</v>
      </c>
    </row>
    <row r="123" spans="1:21" x14ac:dyDescent="0.25">
      <c r="A123" s="1">
        <v>2</v>
      </c>
      <c r="B123">
        <v>2</v>
      </c>
      <c r="C123" s="1">
        <v>94.41</v>
      </c>
      <c r="E123">
        <f t="shared" si="58"/>
        <v>-2.6587499999999835</v>
      </c>
      <c r="F123">
        <f t="shared" si="34"/>
        <v>7.0689515624999126</v>
      </c>
      <c r="H123">
        <f t="shared" si="59"/>
        <v>-0.23558029147333245</v>
      </c>
      <c r="L123" s="3">
        <f t="shared" ref="L123:L133" si="60">C123-VLOOKUP(B123,$J$2:$K$13,2,0)*$G$122</f>
        <v>93.377773589592096</v>
      </c>
      <c r="M123" s="3">
        <f t="shared" si="35"/>
        <v>91.322887407429874</v>
      </c>
      <c r="N123" s="3">
        <f t="shared" si="36"/>
        <v>3.0871125925701222</v>
      </c>
      <c r="O123" s="3">
        <f t="shared" si="37"/>
        <v>9.5302641592050215</v>
      </c>
      <c r="Q123">
        <f t="shared" ref="Q123:Q133" si="61">N123/$P$122</f>
        <v>0.33673625512157546</v>
      </c>
      <c r="T123">
        <f t="shared" ref="T123:T133" si="62">N123-VLOOKUP(B123,$R$2:$S$13,2,0)*$P$122</f>
        <v>-1.5595126506026338</v>
      </c>
    </row>
    <row r="124" spans="1:21" x14ac:dyDescent="0.25">
      <c r="A124" s="1">
        <v>3</v>
      </c>
      <c r="B124">
        <v>3</v>
      </c>
      <c r="C124" s="1">
        <v>98.95</v>
      </c>
      <c r="E124">
        <f t="shared" si="58"/>
        <v>1.8812500000000227</v>
      </c>
      <c r="F124">
        <f t="shared" si="34"/>
        <v>3.5391015625000857</v>
      </c>
      <c r="H124">
        <f t="shared" si="59"/>
        <v>0.16668939288545925</v>
      </c>
      <c r="L124" s="3">
        <f t="shared" si="60"/>
        <v>90.594144846189494</v>
      </c>
      <c r="M124" s="3">
        <f t="shared" si="35"/>
        <v>92.135457317678799</v>
      </c>
      <c r="N124" s="3">
        <f t="shared" si="36"/>
        <v>6.8145426823212034</v>
      </c>
      <c r="O124" s="3">
        <f t="shared" si="37"/>
        <v>46.43799196917746</v>
      </c>
      <c r="Q124">
        <f t="shared" si="61"/>
        <v>0.74331710114290395</v>
      </c>
      <c r="T124">
        <f t="shared" si="62"/>
        <v>-3.4970024251030125</v>
      </c>
    </row>
    <row r="125" spans="1:21" x14ac:dyDescent="0.25">
      <c r="A125" s="1">
        <v>4</v>
      </c>
      <c r="B125">
        <v>4</v>
      </c>
      <c r="C125" s="1">
        <v>100.13</v>
      </c>
      <c r="E125">
        <f t="shared" si="58"/>
        <v>3.0612500000000153</v>
      </c>
      <c r="F125">
        <f t="shared" si="34"/>
        <v>9.3712515625000936</v>
      </c>
      <c r="H125">
        <f t="shared" si="59"/>
        <v>0.27124406855580518</v>
      </c>
      <c r="L125" s="3">
        <f t="shared" si="60"/>
        <v>91.036313992068202</v>
      </c>
      <c r="M125" s="3">
        <f t="shared" si="35"/>
        <v>91.905740397018263</v>
      </c>
      <c r="N125" s="3">
        <f t="shared" si="36"/>
        <v>8.2242596029817321</v>
      </c>
      <c r="O125" s="3">
        <f t="shared" si="37"/>
        <v>67.638446017237243</v>
      </c>
      <c r="Q125">
        <f t="shared" si="61"/>
        <v>0.89708628914959732</v>
      </c>
      <c r="T125">
        <f t="shared" si="62"/>
        <v>-1.3257773268513553</v>
      </c>
    </row>
    <row r="126" spans="1:21" x14ac:dyDescent="0.25">
      <c r="A126" s="1">
        <v>5</v>
      </c>
      <c r="B126">
        <v>5</v>
      </c>
      <c r="C126" s="1">
        <v>101.63</v>
      </c>
      <c r="E126">
        <f t="shared" si="58"/>
        <v>4.5612500000000153</v>
      </c>
      <c r="F126">
        <f t="shared" si="34"/>
        <v>20.805001562500141</v>
      </c>
      <c r="H126">
        <f t="shared" si="59"/>
        <v>0.40415255457743227</v>
      </c>
      <c r="L126" s="3">
        <f t="shared" si="60"/>
        <v>91.807298341949249</v>
      </c>
      <c r="M126" s="3">
        <f t="shared" si="35"/>
        <v>91.810714833176945</v>
      </c>
      <c r="N126" s="3">
        <f t="shared" si="36"/>
        <v>9.8192851668230503</v>
      </c>
      <c r="O126" s="3">
        <f t="shared" si="37"/>
        <v>96.418361187391184</v>
      </c>
      <c r="Q126">
        <f t="shared" si="61"/>
        <v>1.0710685846070978</v>
      </c>
      <c r="T126">
        <f t="shared" si="62"/>
        <v>0.39675418683454033</v>
      </c>
    </row>
    <row r="127" spans="1:21" x14ac:dyDescent="0.25">
      <c r="A127" s="1">
        <v>6</v>
      </c>
      <c r="B127">
        <v>6</v>
      </c>
      <c r="C127" s="1">
        <v>107.22</v>
      </c>
      <c r="E127">
        <f t="shared" si="58"/>
        <v>10.151250000000019</v>
      </c>
      <c r="F127">
        <f t="shared" si="34"/>
        <v>103.04787656250038</v>
      </c>
      <c r="H127">
        <f t="shared" si="59"/>
        <v>0.89945817915136261</v>
      </c>
      <c r="L127" s="3">
        <f t="shared" si="60"/>
        <v>90.887476389115264</v>
      </c>
      <c r="M127" s="3">
        <f t="shared" si="35"/>
        <v>92.344586615183871</v>
      </c>
      <c r="N127" s="3">
        <f t="shared" si="36"/>
        <v>14.875413384816127</v>
      </c>
      <c r="O127" s="3">
        <f t="shared" si="37"/>
        <v>221.27792336916679</v>
      </c>
      <c r="Q127">
        <f t="shared" si="61"/>
        <v>1.6225812458683635</v>
      </c>
      <c r="T127">
        <f t="shared" si="62"/>
        <v>0.33973064281346943</v>
      </c>
    </row>
    <row r="128" spans="1:21" x14ac:dyDescent="0.25">
      <c r="A128" s="1">
        <v>7</v>
      </c>
      <c r="B128">
        <v>7</v>
      </c>
      <c r="C128" s="1">
        <v>107.87</v>
      </c>
      <c r="E128">
        <f t="shared" si="58"/>
        <v>10.801250000000024</v>
      </c>
      <c r="F128">
        <f t="shared" si="34"/>
        <v>116.66700156250053</v>
      </c>
      <c r="H128">
        <f t="shared" si="59"/>
        <v>0.95705185642740154</v>
      </c>
      <c r="L128" s="3">
        <f t="shared" si="60"/>
        <v>95.093620581019479</v>
      </c>
      <c r="M128" s="3">
        <f t="shared" si="35"/>
        <v>91.540601431782861</v>
      </c>
      <c r="N128" s="3">
        <f t="shared" si="36"/>
        <v>16.329398568217144</v>
      </c>
      <c r="O128" s="3">
        <f t="shared" si="37"/>
        <v>266.64925759969213</v>
      </c>
      <c r="Q128">
        <f t="shared" si="61"/>
        <v>1.7811791301305306</v>
      </c>
      <c r="T128">
        <f t="shared" si="62"/>
        <v>4.3518522586052431</v>
      </c>
    </row>
    <row r="129" spans="1:21" x14ac:dyDescent="0.25">
      <c r="A129" s="1">
        <v>8</v>
      </c>
      <c r="B129">
        <v>8</v>
      </c>
      <c r="C129" s="1">
        <v>106.03</v>
      </c>
      <c r="E129">
        <f t="shared" si="58"/>
        <v>8.961250000000021</v>
      </c>
      <c r="F129">
        <f t="shared" si="34"/>
        <v>80.304001562500375</v>
      </c>
      <c r="H129">
        <f t="shared" si="59"/>
        <v>0.79401744690753873</v>
      </c>
      <c r="L129" s="3">
        <f t="shared" si="60"/>
        <v>96.7612780185123</v>
      </c>
      <c r="M129" s="3">
        <f t="shared" si="35"/>
        <v>91.883770830068343</v>
      </c>
      <c r="N129" s="3">
        <f t="shared" si="36"/>
        <v>14.146229169931658</v>
      </c>
      <c r="O129" s="3">
        <f t="shared" si="37"/>
        <v>200.11579972822534</v>
      </c>
      <c r="Q129">
        <f t="shared" si="61"/>
        <v>1.5430432457303316</v>
      </c>
      <c r="T129">
        <f t="shared" si="62"/>
        <v>4.8843387418921029</v>
      </c>
    </row>
    <row r="130" spans="1:21" x14ac:dyDescent="0.25">
      <c r="A130" s="1">
        <v>9</v>
      </c>
      <c r="B130">
        <v>9</v>
      </c>
      <c r="C130" s="1">
        <v>106.99</v>
      </c>
      <c r="E130">
        <f t="shared" si="58"/>
        <v>9.9212500000000148</v>
      </c>
      <c r="F130">
        <f t="shared" si="34"/>
        <v>98.431201562500291</v>
      </c>
      <c r="H130">
        <f t="shared" si="59"/>
        <v>0.87907887796137951</v>
      </c>
      <c r="L130" s="3">
        <f t="shared" si="60"/>
        <v>96.18519481604298</v>
      </c>
      <c r="M130" s="3">
        <f t="shared" si="35"/>
        <v>93.117197464532893</v>
      </c>
      <c r="N130" s="3">
        <f t="shared" si="36"/>
        <v>13.872802535467102</v>
      </c>
      <c r="O130" s="3">
        <f t="shared" si="37"/>
        <v>192.45465018806246</v>
      </c>
      <c r="Q130">
        <f t="shared" si="61"/>
        <v>1.5132183986671937</v>
      </c>
      <c r="T130">
        <f t="shared" si="62"/>
        <v>3.522528119886335</v>
      </c>
    </row>
    <row r="131" spans="1:21" x14ac:dyDescent="0.25">
      <c r="A131" s="1">
        <v>10</v>
      </c>
      <c r="B131">
        <v>10</v>
      </c>
      <c r="C131" s="1">
        <v>111.91</v>
      </c>
      <c r="E131">
        <f t="shared" si="58"/>
        <v>14.841250000000016</v>
      </c>
      <c r="F131">
        <f t="shared" ref="F131:F194" si="63">E131^2</f>
        <v>220.2627015625005</v>
      </c>
      <c r="H131">
        <f t="shared" si="59"/>
        <v>1.3150187121123162</v>
      </c>
      <c r="L131" s="3">
        <f t="shared" si="60"/>
        <v>102.11750854265466</v>
      </c>
      <c r="M131" s="3">
        <f t="shared" si="35"/>
        <v>94.14697362932786</v>
      </c>
      <c r="N131" s="3">
        <f t="shared" si="36"/>
        <v>17.763026370672137</v>
      </c>
      <c r="O131" s="3">
        <f t="shared" si="37"/>
        <v>315.52510584519371</v>
      </c>
      <c r="Q131">
        <f t="shared" si="61"/>
        <v>1.9375564707557908</v>
      </c>
      <c r="T131">
        <f t="shared" si="62"/>
        <v>8.0662244456351413</v>
      </c>
    </row>
    <row r="132" spans="1:21" x14ac:dyDescent="0.25">
      <c r="A132" s="1">
        <v>11</v>
      </c>
      <c r="B132">
        <v>11</v>
      </c>
      <c r="C132" s="1">
        <v>113.14</v>
      </c>
      <c r="E132">
        <f t="shared" si="58"/>
        <v>16.07125000000002</v>
      </c>
      <c r="F132">
        <f t="shared" si="63"/>
        <v>258.28507656250065</v>
      </c>
      <c r="H132">
        <f t="shared" si="59"/>
        <v>1.4240036706500507</v>
      </c>
      <c r="L132" s="3">
        <f t="shared" si="60"/>
        <v>103.56994750596829</v>
      </c>
      <c r="M132" s="3">
        <f t="shared" si="35"/>
        <v>96.20901566946894</v>
      </c>
      <c r="N132" s="3">
        <f t="shared" si="36"/>
        <v>16.930984330531061</v>
      </c>
      <c r="O132" s="3">
        <f t="shared" si="37"/>
        <v>286.6582304006883</v>
      </c>
      <c r="Q132">
        <f t="shared" si="61"/>
        <v>1.846798938498905</v>
      </c>
      <c r="T132">
        <f t="shared" si="62"/>
        <v>7.4188564937476951</v>
      </c>
    </row>
    <row r="133" spans="1:21" x14ac:dyDescent="0.25">
      <c r="A133" s="1">
        <v>12</v>
      </c>
      <c r="B133">
        <v>12</v>
      </c>
      <c r="C133" s="1">
        <v>137.24</v>
      </c>
      <c r="E133">
        <f t="shared" si="58"/>
        <v>40.171250000000029</v>
      </c>
      <c r="F133">
        <f t="shared" si="63"/>
        <v>1613.7293265625024</v>
      </c>
      <c r="H133">
        <f t="shared" si="59"/>
        <v>3.5594000127308592</v>
      </c>
      <c r="L133" s="3">
        <f t="shared" si="60"/>
        <v>97.973815779044628</v>
      </c>
      <c r="M133" s="3">
        <f t="shared" si="35"/>
        <v>98.74550989283955</v>
      </c>
      <c r="N133" s="3">
        <f t="shared" si="36"/>
        <v>38.494490107160459</v>
      </c>
      <c r="O133" s="3">
        <f t="shared" si="37"/>
        <v>1481.8257686102745</v>
      </c>
      <c r="Q133">
        <f t="shared" si="61"/>
        <v>4.198904333031809</v>
      </c>
      <c r="T133">
        <f t="shared" si="62"/>
        <v>2.4688968004773955</v>
      </c>
    </row>
    <row r="134" spans="1:21" x14ac:dyDescent="0.25">
      <c r="A134" s="1" t="s">
        <v>11</v>
      </c>
      <c r="B134">
        <v>1</v>
      </c>
      <c r="C134" s="1">
        <v>108.01</v>
      </c>
      <c r="D134">
        <f>(0.5*C134+SUM(C135:C144)+0.5*C145)/12</f>
        <v>108.03625000000001</v>
      </c>
      <c r="E134">
        <f t="shared" ref="E134:E145" si="64">C134-$D$134</f>
        <v>-2.6250000000004547E-2</v>
      </c>
      <c r="F134">
        <f t="shared" si="63"/>
        <v>6.8906250000023875E-4</v>
      </c>
      <c r="G134">
        <f>SQRT((SUM(F134:F145)-(SUM(E134:E145)^2/12))/11)</f>
        <v>9.5664775744167301</v>
      </c>
      <c r="H134">
        <f t="shared" ref="H134:H145" si="65">E134/$G$134</f>
        <v>-2.743956675360211E-3</v>
      </c>
      <c r="L134" s="3">
        <f>C134-VLOOKUP(B134,$J$2:$K$13,2,0)*$G$134</f>
        <v>107.21101268833607</v>
      </c>
      <c r="M134" s="3">
        <f t="shared" si="35"/>
        <v>99.321548932444571</v>
      </c>
      <c r="N134" s="3">
        <f t="shared" si="36"/>
        <v>8.6884510675554338</v>
      </c>
      <c r="O134" s="3">
        <f t="shared" si="37"/>
        <v>75.489181953305163</v>
      </c>
      <c r="P134">
        <f>SQRT((SUM(O134:O145)-(SUM(N134:N145)^2/12))/11)</f>
        <v>7.7801186030774421</v>
      </c>
      <c r="Q134">
        <f>N134/$P$134</f>
        <v>1.1167504649760351</v>
      </c>
      <c r="T134">
        <f>N134-VLOOKUP(B134,$R$2:$S$13,2,0)*$P$134</f>
        <v>4.0428105779280097</v>
      </c>
      <c r="U134">
        <f>SUMPRODUCT(O134:O145,T134:T145)/SUMSQ(T134:T145)</f>
        <v>96.933305734364296</v>
      </c>
    </row>
    <row r="135" spans="1:21" x14ac:dyDescent="0.25">
      <c r="A135" s="1">
        <v>2</v>
      </c>
      <c r="B135">
        <v>2</v>
      </c>
      <c r="C135" s="1">
        <v>110.49</v>
      </c>
      <c r="E135">
        <f t="shared" si="64"/>
        <v>2.4537499999999852</v>
      </c>
      <c r="F135">
        <f t="shared" si="63"/>
        <v>6.0208890624999274</v>
      </c>
      <c r="H135">
        <f t="shared" si="65"/>
        <v>0.2564946168443395</v>
      </c>
      <c r="L135" s="3">
        <f t="shared" ref="L135:L145" si="66">C135-VLOOKUP(B135,$J$2:$K$13,2,0)*$G$134</f>
        <v>109.61503944149732</v>
      </c>
      <c r="M135" s="3">
        <f t="shared" si="35"/>
        <v>101.41149586640934</v>
      </c>
      <c r="N135" s="3">
        <f t="shared" si="36"/>
        <v>9.0785041335906556</v>
      </c>
      <c r="O135" s="3">
        <f t="shared" si="37"/>
        <v>82.419237303622623</v>
      </c>
      <c r="Q135">
        <f t="shared" ref="Q135:Q145" si="67">N135/$P$134</f>
        <v>1.1668850562251885</v>
      </c>
      <c r="T135">
        <f t="shared" ref="T135:T145" si="68">N135-VLOOKUP(B135,$R$2:$S$13,2,0)*$P$134</f>
        <v>5.1351909248680965</v>
      </c>
    </row>
    <row r="136" spans="1:21" x14ac:dyDescent="0.25">
      <c r="A136" s="1">
        <v>3</v>
      </c>
      <c r="B136">
        <v>3</v>
      </c>
      <c r="C136" s="1">
        <v>114.8</v>
      </c>
      <c r="E136">
        <f t="shared" si="64"/>
        <v>6.7637499999999875</v>
      </c>
      <c r="F136">
        <f t="shared" si="63"/>
        <v>45.74831406249983</v>
      </c>
      <c r="H136">
        <f t="shared" si="65"/>
        <v>0.70702617001769064</v>
      </c>
      <c r="L136" s="3">
        <f t="shared" si="66"/>
        <v>107.71720923004042</v>
      </c>
      <c r="M136" s="3">
        <f t="shared" ref="M136:M199" si="69">AVERAGE(L131:L135)</f>
        <v>104.09746479150019</v>
      </c>
      <c r="N136" s="3">
        <f t="shared" ref="N136:N199" si="70">C136-M136</f>
        <v>10.70253520849981</v>
      </c>
      <c r="O136" s="3">
        <f t="shared" ref="O136:O199" si="71">N136^2</f>
        <v>114.54425988917808</v>
      </c>
      <c r="Q136">
        <f t="shared" si="67"/>
        <v>1.375626228148553</v>
      </c>
      <c r="T136">
        <f t="shared" si="68"/>
        <v>1.9517429890953757</v>
      </c>
    </row>
    <row r="137" spans="1:21" x14ac:dyDescent="0.25">
      <c r="A137" s="1">
        <v>4</v>
      </c>
      <c r="B137">
        <v>4</v>
      </c>
      <c r="C137" s="1">
        <v>114.11</v>
      </c>
      <c r="E137">
        <f t="shared" si="64"/>
        <v>6.0737499999999898</v>
      </c>
      <c r="F137">
        <f t="shared" si="63"/>
        <v>36.890439062499873</v>
      </c>
      <c r="H137">
        <f t="shared" si="65"/>
        <v>0.63489930883680634</v>
      </c>
      <c r="L137" s="3">
        <f t="shared" si="66"/>
        <v>106.40179130845542</v>
      </c>
      <c r="M137" s="3">
        <f t="shared" si="69"/>
        <v>105.21740492897734</v>
      </c>
      <c r="N137" s="3">
        <f t="shared" si="70"/>
        <v>8.8925950710226545</v>
      </c>
      <c r="O137" s="3">
        <f t="shared" si="71"/>
        <v>79.078247097176416</v>
      </c>
      <c r="Q137">
        <f t="shared" si="67"/>
        <v>1.1429896541043951</v>
      </c>
      <c r="T137">
        <f t="shared" si="68"/>
        <v>0.78804934194093867</v>
      </c>
    </row>
    <row r="138" spans="1:21" x14ac:dyDescent="0.25">
      <c r="A138" s="1">
        <v>5</v>
      </c>
      <c r="B138">
        <v>5</v>
      </c>
      <c r="C138" s="1">
        <v>114.57</v>
      </c>
      <c r="E138">
        <f t="shared" si="64"/>
        <v>6.5337499999999835</v>
      </c>
      <c r="F138">
        <f t="shared" si="63"/>
        <v>42.689889062499788</v>
      </c>
      <c r="H138">
        <f t="shared" si="65"/>
        <v>0.68298388295739532</v>
      </c>
      <c r="L138" s="3">
        <f t="shared" si="66"/>
        <v>106.24384554195132</v>
      </c>
      <c r="M138" s="3">
        <f t="shared" si="69"/>
        <v>105.78377368947477</v>
      </c>
      <c r="N138" s="3">
        <f t="shared" si="70"/>
        <v>8.7862263105252225</v>
      </c>
      <c r="O138" s="3">
        <f t="shared" si="71"/>
        <v>77.197772779765657</v>
      </c>
      <c r="Q138">
        <f t="shared" si="67"/>
        <v>1.1293177853419629</v>
      </c>
      <c r="T138">
        <f t="shared" si="68"/>
        <v>0.78988726261530839</v>
      </c>
    </row>
    <row r="139" spans="1:21" x14ac:dyDescent="0.25">
      <c r="A139" s="1">
        <v>6</v>
      </c>
      <c r="B139">
        <v>6</v>
      </c>
      <c r="C139" s="1">
        <v>122.02</v>
      </c>
      <c r="E139">
        <f t="shared" si="64"/>
        <v>13.983749999999986</v>
      </c>
      <c r="F139">
        <f t="shared" si="63"/>
        <v>195.54526406249963</v>
      </c>
      <c r="H139">
        <f t="shared" si="65"/>
        <v>1.4617449203452064</v>
      </c>
      <c r="L139" s="3">
        <f t="shared" si="66"/>
        <v>108.17583380133536</v>
      </c>
      <c r="M139" s="3">
        <f t="shared" si="69"/>
        <v>107.4377796420561</v>
      </c>
      <c r="N139" s="3">
        <f t="shared" si="70"/>
        <v>14.582220357943896</v>
      </c>
      <c r="O139" s="3">
        <f t="shared" si="71"/>
        <v>212.64115056763342</v>
      </c>
      <c r="Q139">
        <f t="shared" si="67"/>
        <v>1.8742928099034208</v>
      </c>
      <c r="T139">
        <f t="shared" si="68"/>
        <v>2.2466549196599406</v>
      </c>
    </row>
    <row r="140" spans="1:21" x14ac:dyDescent="0.25">
      <c r="A140" s="1">
        <v>7</v>
      </c>
      <c r="B140">
        <v>7</v>
      </c>
      <c r="C140" s="1">
        <v>120.55</v>
      </c>
      <c r="E140">
        <f t="shared" si="64"/>
        <v>12.513749999999987</v>
      </c>
      <c r="F140">
        <f t="shared" si="63"/>
        <v>156.59393906249969</v>
      </c>
      <c r="H140">
        <f t="shared" si="65"/>
        <v>1.3080833465250612</v>
      </c>
      <c r="L140" s="3">
        <f t="shared" si="66"/>
        <v>109.72017820958881</v>
      </c>
      <c r="M140" s="3">
        <f t="shared" si="69"/>
        <v>107.63074386465595</v>
      </c>
      <c r="N140" s="3">
        <f t="shared" si="70"/>
        <v>12.919256135344042</v>
      </c>
      <c r="O140" s="3">
        <f t="shared" si="71"/>
        <v>166.90717909062468</v>
      </c>
      <c r="Q140">
        <f t="shared" si="67"/>
        <v>1.660547453638278</v>
      </c>
      <c r="T140">
        <f t="shared" si="68"/>
        <v>2.7546282389637291</v>
      </c>
    </row>
    <row r="141" spans="1:21" x14ac:dyDescent="0.25">
      <c r="A141" s="1">
        <v>8</v>
      </c>
      <c r="B141">
        <v>8</v>
      </c>
      <c r="C141" s="1">
        <v>118.38</v>
      </c>
      <c r="E141">
        <f t="shared" si="64"/>
        <v>10.343749999999986</v>
      </c>
      <c r="F141">
        <f t="shared" si="63"/>
        <v>106.9931640624997</v>
      </c>
      <c r="H141">
        <f t="shared" si="65"/>
        <v>1.0812495946953229</v>
      </c>
      <c r="L141" s="3">
        <f t="shared" si="66"/>
        <v>110.52342310973822</v>
      </c>
      <c r="M141" s="3">
        <f t="shared" si="69"/>
        <v>107.65177161827425</v>
      </c>
      <c r="N141" s="3">
        <f t="shared" si="70"/>
        <v>10.728228381725742</v>
      </c>
      <c r="O141" s="3">
        <f t="shared" si="71"/>
        <v>115.09488421046574</v>
      </c>
      <c r="Q141">
        <f t="shared" si="67"/>
        <v>1.3789286422294602</v>
      </c>
      <c r="T141">
        <f t="shared" si="68"/>
        <v>2.8682153720061301</v>
      </c>
    </row>
    <row r="142" spans="1:21" x14ac:dyDescent="0.25">
      <c r="A142" s="1">
        <v>9</v>
      </c>
      <c r="B142">
        <v>9</v>
      </c>
      <c r="C142" s="1">
        <v>118.74</v>
      </c>
      <c r="E142">
        <f t="shared" si="64"/>
        <v>10.703749999999985</v>
      </c>
      <c r="F142">
        <f t="shared" si="63"/>
        <v>114.57026406249969</v>
      </c>
      <c r="H142">
        <f t="shared" si="65"/>
        <v>1.1188810005288279</v>
      </c>
      <c r="L142" s="3">
        <f t="shared" si="66"/>
        <v>109.58137134746249</v>
      </c>
      <c r="M142" s="3">
        <f t="shared" si="69"/>
        <v>108.21301439421381</v>
      </c>
      <c r="N142" s="3">
        <f t="shared" si="70"/>
        <v>10.52698560578618</v>
      </c>
      <c r="O142" s="3">
        <f t="shared" si="71"/>
        <v>110.81742594442943</v>
      </c>
      <c r="Q142">
        <f t="shared" si="67"/>
        <v>1.3530623558389212</v>
      </c>
      <c r="T142">
        <f t="shared" si="68"/>
        <v>1.7433261366196078</v>
      </c>
    </row>
    <row r="143" spans="1:21" x14ac:dyDescent="0.25">
      <c r="A143" s="1">
        <v>10</v>
      </c>
      <c r="B143">
        <v>10</v>
      </c>
      <c r="C143" s="1">
        <v>117.31</v>
      </c>
      <c r="E143">
        <f t="shared" si="64"/>
        <v>9.2737499999999926</v>
      </c>
      <c r="F143">
        <f t="shared" si="63"/>
        <v>86.00243906249986</v>
      </c>
      <c r="H143">
        <f t="shared" si="65"/>
        <v>0.96940069402351736</v>
      </c>
      <c r="L143" s="3">
        <f t="shared" si="66"/>
        <v>109.00945303834472</v>
      </c>
      <c r="M143" s="3">
        <f t="shared" si="69"/>
        <v>108.84893040201523</v>
      </c>
      <c r="N143" s="3">
        <f t="shared" si="70"/>
        <v>8.4610695979847748</v>
      </c>
      <c r="O143" s="3">
        <f t="shared" si="71"/>
        <v>71.589698741942243</v>
      </c>
      <c r="Q143">
        <f t="shared" si="67"/>
        <v>1.0875245005439866</v>
      </c>
      <c r="T143">
        <f t="shared" si="68"/>
        <v>0.231973186659852</v>
      </c>
    </row>
    <row r="144" spans="1:21" x14ac:dyDescent="0.25">
      <c r="A144" s="1">
        <v>11</v>
      </c>
      <c r="B144">
        <v>11</v>
      </c>
      <c r="C144" s="1">
        <v>118.37</v>
      </c>
      <c r="E144">
        <f t="shared" si="64"/>
        <v>10.333749999999995</v>
      </c>
      <c r="F144">
        <f t="shared" si="63"/>
        <v>106.78638906249989</v>
      </c>
      <c r="H144">
        <f t="shared" si="65"/>
        <v>1.0802042778666154</v>
      </c>
      <c r="L144" s="3">
        <f t="shared" si="66"/>
        <v>110.25800209852304</v>
      </c>
      <c r="M144" s="3">
        <f t="shared" si="69"/>
        <v>109.4020519012939</v>
      </c>
      <c r="N144" s="3">
        <f t="shared" si="70"/>
        <v>8.9679480987061027</v>
      </c>
      <c r="O144" s="3">
        <f t="shared" si="71"/>
        <v>80.424093101086399</v>
      </c>
      <c r="Q144">
        <f t="shared" si="67"/>
        <v>1.1526749855919693</v>
      </c>
      <c r="T144">
        <f t="shared" si="68"/>
        <v>0.89557355183308829</v>
      </c>
    </row>
    <row r="145" spans="1:21" x14ac:dyDescent="0.25">
      <c r="A145" s="1">
        <v>12</v>
      </c>
      <c r="B145">
        <v>12</v>
      </c>
      <c r="C145" s="1">
        <v>146.18</v>
      </c>
      <c r="E145">
        <f t="shared" si="64"/>
        <v>38.143749999999997</v>
      </c>
      <c r="F145">
        <f t="shared" si="63"/>
        <v>1454.9456640624999</v>
      </c>
      <c r="H145">
        <f t="shared" si="65"/>
        <v>3.9872303785048731</v>
      </c>
      <c r="L145" s="3">
        <f t="shared" si="66"/>
        <v>112.89625320780164</v>
      </c>
      <c r="M145" s="3">
        <f t="shared" si="69"/>
        <v>109.81848556073146</v>
      </c>
      <c r="N145" s="3">
        <f t="shared" si="70"/>
        <v>36.361514439268547</v>
      </c>
      <c r="O145" s="3">
        <f t="shared" si="71"/>
        <v>1322.159732317135</v>
      </c>
      <c r="Q145">
        <f t="shared" si="67"/>
        <v>4.6736452609971364</v>
      </c>
      <c r="T145">
        <f t="shared" si="68"/>
        <v>5.7887459236586238</v>
      </c>
    </row>
    <row r="146" spans="1:21" x14ac:dyDescent="0.25">
      <c r="A146" s="1" t="s">
        <v>12</v>
      </c>
      <c r="B146">
        <v>1</v>
      </c>
      <c r="C146" s="1">
        <v>118.26</v>
      </c>
      <c r="D146">
        <f>(0.5*C146+SUM(C147:C156)+0.5*C157)/12</f>
        <v>120.24333333333335</v>
      </c>
      <c r="E146">
        <f t="shared" ref="E146:E157" si="72">C146-$D$146</f>
        <v>-1.9833333333333485</v>
      </c>
      <c r="F146">
        <f t="shared" si="63"/>
        <v>3.9336111111111713</v>
      </c>
      <c r="G146">
        <f>SQRT((SUM(F146:F157)-(SUM(E146:E157)^2/12))/11)</f>
        <v>13.597600947047663</v>
      </c>
      <c r="H146">
        <f t="shared" ref="H146:H157" si="73">E146/$G$146</f>
        <v>-0.14585906301096249</v>
      </c>
      <c r="L146" s="3">
        <f>C146-VLOOKUP(B146,$J$2:$K$13,2,0)*$G$146</f>
        <v>117.12433532705762</v>
      </c>
      <c r="M146" s="3">
        <f t="shared" si="69"/>
        <v>110.45370056037402</v>
      </c>
      <c r="N146" s="3">
        <f t="shared" si="70"/>
        <v>7.8062994396259882</v>
      </c>
      <c r="O146" s="3">
        <f t="shared" si="71"/>
        <v>60.938310941105016</v>
      </c>
      <c r="P146">
        <f>SQRT((SUM(O146:O157)-(SUM(N146:N157)^2/12))/11)</f>
        <v>11.156169158330826</v>
      </c>
      <c r="Q146">
        <f>N146/$P$146</f>
        <v>0.69972938997582912</v>
      </c>
      <c r="T146">
        <f>N146-VLOOKUP(B146,$R$2:$S$13,2,0)*$P$146</f>
        <v>1.1447620267420904</v>
      </c>
      <c r="U146">
        <f>SUMPRODUCT(O146:O157,T146:T157)/SUMSQ(T146:T157)</f>
        <v>107.85309808752159</v>
      </c>
    </row>
    <row r="147" spans="1:21" x14ac:dyDescent="0.25">
      <c r="A147" s="1">
        <v>2</v>
      </c>
      <c r="B147">
        <v>2</v>
      </c>
      <c r="C147" s="1">
        <v>118.74</v>
      </c>
      <c r="E147">
        <f t="shared" si="72"/>
        <v>-1.5033333333333587</v>
      </c>
      <c r="F147">
        <f t="shared" si="63"/>
        <v>2.2600111111111874</v>
      </c>
      <c r="H147">
        <f t="shared" si="73"/>
        <v>-0.11055871834948688</v>
      </c>
      <c r="L147" s="3">
        <f t="shared" ref="L147:L157" si="74">C147-VLOOKUP(B147,$J$2:$K$13,2,0)*$G$146</f>
        <v>117.49634846510881</v>
      </c>
      <c r="M147" s="3">
        <f t="shared" si="69"/>
        <v>111.77388300383791</v>
      </c>
      <c r="N147" s="3">
        <f t="shared" si="70"/>
        <v>6.9661169961620857</v>
      </c>
      <c r="O147" s="3">
        <f t="shared" si="71"/>
        <v>48.52678600421828</v>
      </c>
      <c r="Q147">
        <f t="shared" ref="Q147:Q157" si="75">N147/$P$146</f>
        <v>0.624418373125883</v>
      </c>
      <c r="T147">
        <f t="shared" ref="T147:T157" si="76">N147-VLOOKUP(B147,$R$2:$S$13,2,0)*$P$146</f>
        <v>1.3116698797147928</v>
      </c>
    </row>
    <row r="148" spans="1:21" x14ac:dyDescent="0.25">
      <c r="A148" s="1">
        <v>3</v>
      </c>
      <c r="B148">
        <v>3</v>
      </c>
      <c r="C148" s="1">
        <v>127.17</v>
      </c>
      <c r="E148">
        <f t="shared" si="72"/>
        <v>6.9266666666666481</v>
      </c>
      <c r="F148">
        <f t="shared" si="63"/>
        <v>47.978711111110854</v>
      </c>
      <c r="H148">
        <f t="shared" si="73"/>
        <v>0.50940358476769232</v>
      </c>
      <c r="L148" s="3">
        <f t="shared" si="74"/>
        <v>117.10266207627997</v>
      </c>
      <c r="M148" s="3">
        <f t="shared" si="69"/>
        <v>113.35687842736715</v>
      </c>
      <c r="N148" s="3">
        <f t="shared" si="70"/>
        <v>13.813121572632852</v>
      </c>
      <c r="O148" s="3">
        <f t="shared" si="71"/>
        <v>190.80232758033509</v>
      </c>
      <c r="Q148">
        <f t="shared" si="75"/>
        <v>1.2381599253824469</v>
      </c>
      <c r="T148">
        <f t="shared" si="76"/>
        <v>1.2650714400210941</v>
      </c>
    </row>
    <row r="149" spans="1:21" x14ac:dyDescent="0.25">
      <c r="A149" s="1">
        <v>4</v>
      </c>
      <c r="B149">
        <v>4</v>
      </c>
      <c r="C149" s="1">
        <v>124.5</v>
      </c>
      <c r="E149">
        <f t="shared" si="72"/>
        <v>4.2566666666666464</v>
      </c>
      <c r="F149">
        <f t="shared" si="63"/>
        <v>18.119211111110939</v>
      </c>
      <c r="H149">
        <f t="shared" si="73"/>
        <v>0.3130454175882299</v>
      </c>
      <c r="L149" s="3">
        <f t="shared" si="74"/>
        <v>113.54370548210079</v>
      </c>
      <c r="M149" s="3">
        <f t="shared" si="69"/>
        <v>114.97552023495423</v>
      </c>
      <c r="N149" s="3">
        <f t="shared" si="70"/>
        <v>9.5244797650457684</v>
      </c>
      <c r="O149" s="3">
        <f t="shared" si="71"/>
        <v>90.715714794766299</v>
      </c>
      <c r="Q149">
        <f t="shared" si="75"/>
        <v>0.85374106737467315</v>
      </c>
      <c r="T149">
        <f t="shared" si="76"/>
        <v>-2.0968961699302291</v>
      </c>
    </row>
    <row r="150" spans="1:21" x14ac:dyDescent="0.25">
      <c r="A150" s="1">
        <v>5</v>
      </c>
      <c r="B150">
        <v>5</v>
      </c>
      <c r="C150" s="1">
        <v>124.74</v>
      </c>
      <c r="E150">
        <f t="shared" si="72"/>
        <v>4.4966666666666413</v>
      </c>
      <c r="F150">
        <f t="shared" si="63"/>
        <v>20.220011111110882</v>
      </c>
      <c r="H150">
        <f t="shared" si="73"/>
        <v>0.33069558991896775</v>
      </c>
      <c r="L150" s="3">
        <f t="shared" si="74"/>
        <v>112.90536966053249</v>
      </c>
      <c r="M150" s="3">
        <f t="shared" si="69"/>
        <v>115.63266091166975</v>
      </c>
      <c r="N150" s="3">
        <f t="shared" si="70"/>
        <v>9.1073390883302494</v>
      </c>
      <c r="O150" s="3">
        <f t="shared" si="71"/>
        <v>82.943625269828061</v>
      </c>
      <c r="Q150">
        <f t="shared" si="75"/>
        <v>0.81635003548950125</v>
      </c>
      <c r="T150">
        <f t="shared" si="76"/>
        <v>-2.3588757108326401</v>
      </c>
    </row>
    <row r="151" spans="1:21" x14ac:dyDescent="0.25">
      <c r="A151" s="1">
        <v>6</v>
      </c>
      <c r="B151">
        <v>6</v>
      </c>
      <c r="C151" s="1">
        <v>132.85</v>
      </c>
      <c r="E151">
        <f t="shared" si="72"/>
        <v>12.606666666666641</v>
      </c>
      <c r="F151">
        <f t="shared" si="63"/>
        <v>158.9280444444438</v>
      </c>
      <c r="H151">
        <f t="shared" si="73"/>
        <v>0.92712432992849547</v>
      </c>
      <c r="L151" s="3">
        <f t="shared" si="74"/>
        <v>113.17217752566833</v>
      </c>
      <c r="M151" s="3">
        <f t="shared" si="69"/>
        <v>115.63448420221593</v>
      </c>
      <c r="N151" s="3">
        <f t="shared" si="70"/>
        <v>17.215515797784064</v>
      </c>
      <c r="O151" s="3">
        <f t="shared" si="71"/>
        <v>296.37398418375267</v>
      </c>
      <c r="Q151">
        <f t="shared" si="75"/>
        <v>1.5431386485322738</v>
      </c>
      <c r="T151">
        <f t="shared" si="76"/>
        <v>-0.47285911191463725</v>
      </c>
    </row>
    <row r="152" spans="1:21" x14ac:dyDescent="0.25">
      <c r="A152" s="1">
        <v>7</v>
      </c>
      <c r="B152">
        <v>7</v>
      </c>
      <c r="C152" s="1">
        <v>132.19</v>
      </c>
      <c r="E152">
        <f t="shared" si="72"/>
        <v>11.946666666666644</v>
      </c>
      <c r="F152">
        <f t="shared" si="63"/>
        <v>142.72284444444389</v>
      </c>
      <c r="H152">
        <f t="shared" si="73"/>
        <v>0.87858635601896573</v>
      </c>
      <c r="L152" s="3">
        <f t="shared" si="74"/>
        <v>116.79670671225286</v>
      </c>
      <c r="M152" s="3">
        <f t="shared" si="69"/>
        <v>114.84405264193808</v>
      </c>
      <c r="N152" s="3">
        <f t="shared" si="70"/>
        <v>17.34594735806192</v>
      </c>
      <c r="O152" s="3">
        <f t="shared" si="71"/>
        <v>300.88188974865534</v>
      </c>
      <c r="Q152">
        <f t="shared" si="75"/>
        <v>1.5548300775906487</v>
      </c>
      <c r="T152">
        <f t="shared" si="76"/>
        <v>2.7705515281510156</v>
      </c>
    </row>
    <row r="153" spans="1:21" x14ac:dyDescent="0.25">
      <c r="A153" s="1">
        <v>8</v>
      </c>
      <c r="B153">
        <v>8</v>
      </c>
      <c r="C153" s="1">
        <v>132.97999999999999</v>
      </c>
      <c r="E153">
        <f t="shared" si="72"/>
        <v>12.736666666666636</v>
      </c>
      <c r="F153">
        <f t="shared" si="63"/>
        <v>162.22267777777699</v>
      </c>
      <c r="H153">
        <f t="shared" si="73"/>
        <v>0.9366848399409784</v>
      </c>
      <c r="L153" s="3">
        <f t="shared" si="74"/>
        <v>121.81281787548747</v>
      </c>
      <c r="M153" s="3">
        <f t="shared" si="69"/>
        <v>114.70412429136688</v>
      </c>
      <c r="N153" s="3">
        <f t="shared" si="70"/>
        <v>18.275875708633109</v>
      </c>
      <c r="O153" s="3">
        <f t="shared" si="71"/>
        <v>334.00763291740572</v>
      </c>
      <c r="Q153">
        <f t="shared" si="75"/>
        <v>1.638185603790856</v>
      </c>
      <c r="T153">
        <f t="shared" si="76"/>
        <v>7.0051433205139908</v>
      </c>
    </row>
    <row r="154" spans="1:21" x14ac:dyDescent="0.25">
      <c r="A154" s="1">
        <v>9</v>
      </c>
      <c r="B154">
        <v>9</v>
      </c>
      <c r="C154" s="1">
        <v>135.91</v>
      </c>
      <c r="E154">
        <f t="shared" si="72"/>
        <v>15.666666666666643</v>
      </c>
      <c r="F154">
        <f t="shared" si="63"/>
        <v>245.44444444444369</v>
      </c>
      <c r="H154">
        <f t="shared" si="73"/>
        <v>1.1521640271454074</v>
      </c>
      <c r="L154" s="3">
        <f t="shared" si="74"/>
        <v>122.89210739839687</v>
      </c>
      <c r="M154" s="3">
        <f t="shared" si="69"/>
        <v>115.64615545120839</v>
      </c>
      <c r="N154" s="3">
        <f t="shared" si="70"/>
        <v>20.26384454879161</v>
      </c>
      <c r="O154" s="3">
        <f t="shared" si="71"/>
        <v>410.62339589759148</v>
      </c>
      <c r="Q154">
        <f t="shared" si="75"/>
        <v>1.8163801804367283</v>
      </c>
      <c r="T154">
        <f t="shared" si="76"/>
        <v>7.6686649806503624</v>
      </c>
    </row>
    <row r="155" spans="1:21" x14ac:dyDescent="0.25">
      <c r="A155" s="1">
        <v>10</v>
      </c>
      <c r="B155">
        <v>10</v>
      </c>
      <c r="C155" s="1">
        <v>133.46</v>
      </c>
      <c r="E155">
        <f t="shared" si="72"/>
        <v>13.216666666666654</v>
      </c>
      <c r="F155">
        <f t="shared" si="63"/>
        <v>174.68027777777746</v>
      </c>
      <c r="H155">
        <f t="shared" si="73"/>
        <v>0.97198518460245609</v>
      </c>
      <c r="L155" s="3">
        <f t="shared" si="74"/>
        <v>121.66176764657298</v>
      </c>
      <c r="M155" s="3">
        <f t="shared" si="69"/>
        <v>117.51583583446761</v>
      </c>
      <c r="N155" s="3">
        <f t="shared" si="70"/>
        <v>15.944164165532399</v>
      </c>
      <c r="O155" s="3">
        <f t="shared" si="71"/>
        <v>254.21637093744746</v>
      </c>
      <c r="Q155">
        <f t="shared" si="75"/>
        <v>1.42917913302042</v>
      </c>
      <c r="T155">
        <f t="shared" si="76"/>
        <v>4.1441908915208359</v>
      </c>
    </row>
    <row r="156" spans="1:21" x14ac:dyDescent="0.25">
      <c r="A156" s="1">
        <v>11</v>
      </c>
      <c r="B156">
        <v>11</v>
      </c>
      <c r="C156" s="1">
        <v>135.86000000000001</v>
      </c>
      <c r="E156">
        <f t="shared" si="72"/>
        <v>15.61666666666666</v>
      </c>
      <c r="F156">
        <f t="shared" si="63"/>
        <v>243.88027777777756</v>
      </c>
      <c r="H156">
        <f t="shared" si="73"/>
        <v>1.1484869079098383</v>
      </c>
      <c r="L156" s="3">
        <f t="shared" si="74"/>
        <v>124.32976753046987</v>
      </c>
      <c r="M156" s="3">
        <f t="shared" si="69"/>
        <v>119.26711543167571</v>
      </c>
      <c r="N156" s="3">
        <f t="shared" si="70"/>
        <v>16.592884568324308</v>
      </c>
      <c r="O156" s="3">
        <f t="shared" si="71"/>
        <v>275.32381829773499</v>
      </c>
      <c r="Q156">
        <f t="shared" si="75"/>
        <v>1.487328161919599</v>
      </c>
      <c r="T156">
        <f t="shared" si="76"/>
        <v>5.0176399546114325</v>
      </c>
    </row>
    <row r="157" spans="1:21" x14ac:dyDescent="0.25">
      <c r="A157" s="1">
        <v>12</v>
      </c>
      <c r="B157">
        <v>12</v>
      </c>
      <c r="C157" s="1">
        <v>170.78</v>
      </c>
      <c r="E157">
        <f t="shared" si="72"/>
        <v>50.536666666666648</v>
      </c>
      <c r="F157">
        <f t="shared" si="63"/>
        <v>2553.9546777777759</v>
      </c>
      <c r="H157">
        <f t="shared" si="73"/>
        <v>3.716586982032243</v>
      </c>
      <c r="L157" s="3">
        <f t="shared" si="74"/>
        <v>123.47114432325579</v>
      </c>
      <c r="M157" s="3">
        <f t="shared" si="69"/>
        <v>121.49863343263601</v>
      </c>
      <c r="N157" s="3">
        <f t="shared" si="70"/>
        <v>49.281366567363989</v>
      </c>
      <c r="O157" s="3">
        <f t="shared" si="71"/>
        <v>2428.6530907469009</v>
      </c>
      <c r="Q157">
        <f t="shared" si="75"/>
        <v>4.4174094053211199</v>
      </c>
      <c r="T157">
        <f t="shared" si="76"/>
        <v>5.4420635182148089</v>
      </c>
    </row>
    <row r="158" spans="1:21" x14ac:dyDescent="0.25">
      <c r="A158" s="1" t="s">
        <v>13</v>
      </c>
      <c r="B158">
        <v>1</v>
      </c>
      <c r="C158" s="1">
        <v>131.16</v>
      </c>
      <c r="D158">
        <f>(0.5*C158+SUM(C159:C168)+0.5*C169)/12</f>
        <v>137.42249999999999</v>
      </c>
      <c r="E158">
        <f t="shared" ref="E158:E169" si="77">C158-$D$158</f>
        <v>-6.2624999999999886</v>
      </c>
      <c r="F158">
        <f t="shared" si="63"/>
        <v>39.218906249999854</v>
      </c>
      <c r="G158">
        <f>SQRT((SUM(F158:F169)-(SUM(E158:E169)^2/12))/11)</f>
        <v>17.149925589554979</v>
      </c>
      <c r="H158">
        <f t="shared" ref="H158:H169" si="78">E158/$G$158</f>
        <v>-0.36516193421935972</v>
      </c>
      <c r="L158" s="3">
        <f>C158-VLOOKUP(B158,$J$2:$K$13,2,0)*$G$158</f>
        <v>129.72764699070854</v>
      </c>
      <c r="M158" s="3">
        <f t="shared" si="69"/>
        <v>122.83352095483659</v>
      </c>
      <c r="N158" s="3">
        <f t="shared" si="70"/>
        <v>8.3264790451634099</v>
      </c>
      <c r="O158" s="3">
        <f t="shared" si="71"/>
        <v>69.330253289545368</v>
      </c>
      <c r="P158">
        <f>SQRT((SUM(O158:O169)-(SUM(N158:N169)^2/12))/11)</f>
        <v>13.207508699558209</v>
      </c>
      <c r="Q158">
        <f>N158/$P$158</f>
        <v>0.6304352497183614</v>
      </c>
      <c r="T158">
        <f>N158-VLOOKUP(B158,$R$2:$S$13,2,0)*$P$158</f>
        <v>0.44005207507788402</v>
      </c>
      <c r="U158">
        <f>SUMPRODUCT(O158:O169,T158:T169)/SUMSQ(T158:T169)</f>
        <v>116.08796911157027</v>
      </c>
    </row>
    <row r="159" spans="1:21" x14ac:dyDescent="0.25">
      <c r="A159" s="1">
        <v>2</v>
      </c>
      <c r="B159">
        <v>2</v>
      </c>
      <c r="C159" s="1">
        <v>132.47</v>
      </c>
      <c r="E159">
        <f t="shared" si="77"/>
        <v>-4.9524999999999864</v>
      </c>
      <c r="F159">
        <f t="shared" si="63"/>
        <v>24.527256249999866</v>
      </c>
      <c r="H159">
        <f t="shared" si="78"/>
        <v>-0.2887767631491221</v>
      </c>
      <c r="L159" s="3">
        <f t="shared" ref="L159:L169" si="79">C159-VLOOKUP(B159,$J$2:$K$13,2,0)*$G$158</f>
        <v>130.90144894707691</v>
      </c>
      <c r="M159" s="3">
        <f t="shared" si="69"/>
        <v>124.41648677788081</v>
      </c>
      <c r="N159" s="3">
        <f t="shared" si="70"/>
        <v>8.053513222119193</v>
      </c>
      <c r="O159" s="3">
        <f t="shared" si="71"/>
        <v>64.859075218848659</v>
      </c>
      <c r="Q159">
        <f t="shared" ref="Q159:Q169" si="80">N159/$P$158</f>
        <v>0.60976777720302255</v>
      </c>
      <c r="T159">
        <f t="shared" ref="T159:T169" si="81">N159-VLOOKUP(B159,$R$2:$S$13,2,0)*$P$158</f>
        <v>1.3593551807899624</v>
      </c>
    </row>
    <row r="160" spans="1:21" x14ac:dyDescent="0.25">
      <c r="A160" s="1">
        <v>3</v>
      </c>
      <c r="B160">
        <v>3</v>
      </c>
      <c r="C160" s="1">
        <v>140.68</v>
      </c>
      <c r="E160">
        <f t="shared" si="77"/>
        <v>3.2575000000000216</v>
      </c>
      <c r="F160">
        <f t="shared" si="63"/>
        <v>10.61130625000014</v>
      </c>
      <c r="H160">
        <f t="shared" si="78"/>
        <v>0.18994251508496196</v>
      </c>
      <c r="L160" s="3">
        <f t="shared" si="79"/>
        <v>127.98260602961801</v>
      </c>
      <c r="M160" s="3">
        <f t="shared" si="69"/>
        <v>126.01835508761683</v>
      </c>
      <c r="N160" s="3">
        <f t="shared" si="70"/>
        <v>14.661644912383181</v>
      </c>
      <c r="O160" s="3">
        <f t="shared" si="71"/>
        <v>214.96383153681163</v>
      </c>
      <c r="Q160">
        <f t="shared" si="80"/>
        <v>1.1100992053765304</v>
      </c>
      <c r="T160">
        <f t="shared" si="81"/>
        <v>-0.19367674300828774</v>
      </c>
    </row>
    <row r="161" spans="1:21" x14ac:dyDescent="0.25">
      <c r="A161" s="1">
        <v>4</v>
      </c>
      <c r="B161">
        <v>4</v>
      </c>
      <c r="C161" s="1">
        <v>139.28</v>
      </c>
      <c r="E161">
        <f t="shared" si="77"/>
        <v>1.8575000000000159</v>
      </c>
      <c r="F161">
        <f t="shared" si="63"/>
        <v>3.4503062500000592</v>
      </c>
      <c r="H161">
        <f t="shared" si="78"/>
        <v>0.10830950783432618</v>
      </c>
      <c r="L161" s="3">
        <f t="shared" si="79"/>
        <v>125.46141270280346</v>
      </c>
      <c r="M161" s="3">
        <f t="shared" si="69"/>
        <v>127.28252276422582</v>
      </c>
      <c r="N161" s="3">
        <f t="shared" si="70"/>
        <v>11.997477235774184</v>
      </c>
      <c r="O161" s="3">
        <f t="shared" si="71"/>
        <v>143.93946002291975</v>
      </c>
      <c r="Q161">
        <f t="shared" si="80"/>
        <v>0.90838306517076151</v>
      </c>
      <c r="T161">
        <f t="shared" si="81"/>
        <v>-1.7607780921682288</v>
      </c>
    </row>
    <row r="162" spans="1:21" x14ac:dyDescent="0.25">
      <c r="A162" s="1">
        <v>5</v>
      </c>
      <c r="B162">
        <v>5</v>
      </c>
      <c r="C162" s="1">
        <v>144.43</v>
      </c>
      <c r="E162">
        <f t="shared" si="77"/>
        <v>7.0075000000000216</v>
      </c>
      <c r="F162">
        <f t="shared" si="63"/>
        <v>49.105056250000302</v>
      </c>
      <c r="H162">
        <f t="shared" si="78"/>
        <v>0.40860235593487831</v>
      </c>
      <c r="L162" s="3">
        <f t="shared" si="79"/>
        <v>129.50361478748019</v>
      </c>
      <c r="M162" s="3">
        <f t="shared" si="69"/>
        <v>127.50885179869256</v>
      </c>
      <c r="N162" s="3">
        <f t="shared" si="70"/>
        <v>16.921148201307446</v>
      </c>
      <c r="O162" s="3">
        <f t="shared" si="71"/>
        <v>286.3252564506102</v>
      </c>
      <c r="Q162">
        <f t="shared" si="80"/>
        <v>1.2811763812711672</v>
      </c>
      <c r="T162">
        <f t="shared" si="81"/>
        <v>3.3465842482447936</v>
      </c>
    </row>
    <row r="163" spans="1:21" x14ac:dyDescent="0.25">
      <c r="A163" s="1">
        <v>6</v>
      </c>
      <c r="B163">
        <v>6</v>
      </c>
      <c r="C163" s="1">
        <v>155.99</v>
      </c>
      <c r="E163">
        <f t="shared" si="77"/>
        <v>18.567500000000024</v>
      </c>
      <c r="F163">
        <f t="shared" si="63"/>
        <v>344.75205625000086</v>
      </c>
      <c r="H163">
        <f t="shared" si="78"/>
        <v>1.082657758661554</v>
      </c>
      <c r="L163" s="3">
        <f t="shared" si="79"/>
        <v>131.17141674303707</v>
      </c>
      <c r="M163" s="3">
        <f t="shared" si="69"/>
        <v>128.71534589153742</v>
      </c>
      <c r="N163" s="3">
        <f t="shared" si="70"/>
        <v>27.274654108462585</v>
      </c>
      <c r="O163" s="3">
        <f t="shared" si="71"/>
        <v>743.90675673627493</v>
      </c>
      <c r="Q163">
        <f t="shared" si="80"/>
        <v>2.0650869690038456</v>
      </c>
      <c r="T163">
        <f t="shared" si="81"/>
        <v>6.3338309472757182</v>
      </c>
    </row>
    <row r="164" spans="1:21" x14ac:dyDescent="0.25">
      <c r="A164" s="1">
        <v>7</v>
      </c>
      <c r="B164">
        <v>7</v>
      </c>
      <c r="C164" s="1">
        <v>152.55000000000001</v>
      </c>
      <c r="E164">
        <f t="shared" si="77"/>
        <v>15.127500000000026</v>
      </c>
      <c r="F164">
        <f t="shared" si="63"/>
        <v>228.84125625000078</v>
      </c>
      <c r="H164">
        <f t="shared" si="78"/>
        <v>0.88207379798856422</v>
      </c>
      <c r="L164" s="3">
        <f t="shared" si="79"/>
        <v>133.13526386447762</v>
      </c>
      <c r="M164" s="3">
        <f t="shared" si="69"/>
        <v>129.00409984200311</v>
      </c>
      <c r="N164" s="3">
        <f t="shared" si="70"/>
        <v>23.545900157996897</v>
      </c>
      <c r="O164" s="3">
        <f t="shared" si="71"/>
        <v>554.40941425035828</v>
      </c>
      <c r="Q164">
        <f t="shared" si="80"/>
        <v>1.7827662047108481</v>
      </c>
      <c r="T164">
        <f t="shared" si="81"/>
        <v>6.2904548083447196</v>
      </c>
    </row>
    <row r="165" spans="1:21" x14ac:dyDescent="0.25">
      <c r="A165" s="1">
        <v>8</v>
      </c>
      <c r="B165">
        <v>8</v>
      </c>
      <c r="C165" s="1">
        <v>152.1</v>
      </c>
      <c r="E165">
        <f t="shared" si="77"/>
        <v>14.677500000000009</v>
      </c>
      <c r="F165">
        <f t="shared" si="63"/>
        <v>215.42900625000027</v>
      </c>
      <c r="H165">
        <f t="shared" si="78"/>
        <v>0.85583461708657327</v>
      </c>
      <c r="L165" s="3">
        <f t="shared" si="79"/>
        <v>138.01543146278456</v>
      </c>
      <c r="M165" s="3">
        <f t="shared" si="69"/>
        <v>129.45086282548328</v>
      </c>
      <c r="N165" s="3">
        <f t="shared" si="70"/>
        <v>22.64913717451671</v>
      </c>
      <c r="O165" s="3">
        <f t="shared" si="71"/>
        <v>512.98341475007476</v>
      </c>
      <c r="Q165">
        <f t="shared" si="80"/>
        <v>1.7148682381919857</v>
      </c>
      <c r="T165">
        <f t="shared" si="81"/>
        <v>9.3059999422064266</v>
      </c>
    </row>
    <row r="166" spans="1:21" x14ac:dyDescent="0.25">
      <c r="A166" s="1">
        <v>9</v>
      </c>
      <c r="B166">
        <v>9</v>
      </c>
      <c r="C166" s="1">
        <v>155.75</v>
      </c>
      <c r="E166">
        <f t="shared" si="77"/>
        <v>18.327500000000015</v>
      </c>
      <c r="F166">
        <f t="shared" si="63"/>
        <v>335.89725625000057</v>
      </c>
      <c r="H166">
        <f t="shared" si="78"/>
        <v>1.0686635288471589</v>
      </c>
      <c r="L166" s="3">
        <f t="shared" si="79"/>
        <v>139.33122948895735</v>
      </c>
      <c r="M166" s="3">
        <f t="shared" si="69"/>
        <v>131.4574279121166</v>
      </c>
      <c r="N166" s="3">
        <f t="shared" si="70"/>
        <v>24.2925720878834</v>
      </c>
      <c r="O166" s="3">
        <f t="shared" si="71"/>
        <v>590.1290586450117</v>
      </c>
      <c r="Q166">
        <f t="shared" si="80"/>
        <v>1.8393001012140908</v>
      </c>
      <c r="T166">
        <f t="shared" si="81"/>
        <v>9.3814550764941078</v>
      </c>
    </row>
    <row r="167" spans="1:21" x14ac:dyDescent="0.25">
      <c r="A167" s="1">
        <v>10</v>
      </c>
      <c r="B167">
        <v>10</v>
      </c>
      <c r="C167" s="1">
        <v>154.5</v>
      </c>
      <c r="E167">
        <f t="shared" si="77"/>
        <v>17.077500000000015</v>
      </c>
      <c r="F167">
        <f t="shared" si="63"/>
        <v>291.64100625000049</v>
      </c>
      <c r="H167">
        <f t="shared" si="78"/>
        <v>0.99577691523052003</v>
      </c>
      <c r="L167" s="3">
        <f t="shared" si="79"/>
        <v>139.61952161726839</v>
      </c>
      <c r="M167" s="3">
        <f t="shared" si="69"/>
        <v>134.23139126934734</v>
      </c>
      <c r="N167" s="3">
        <f t="shared" si="70"/>
        <v>20.268608730652659</v>
      </c>
      <c r="O167" s="3">
        <f t="shared" si="71"/>
        <v>410.81649987628919</v>
      </c>
      <c r="Q167">
        <f t="shared" si="80"/>
        <v>1.5346277024470665</v>
      </c>
      <c r="T167">
        <f t="shared" si="81"/>
        <v>6.2989164949730831</v>
      </c>
    </row>
    <row r="168" spans="1:21" x14ac:dyDescent="0.25">
      <c r="A168" s="1">
        <v>11</v>
      </c>
      <c r="B168">
        <v>11</v>
      </c>
      <c r="C168" s="1">
        <v>157.28</v>
      </c>
      <c r="E168">
        <f t="shared" si="77"/>
        <v>19.857500000000016</v>
      </c>
      <c r="F168">
        <f t="shared" si="63"/>
        <v>394.32030625000061</v>
      </c>
      <c r="H168">
        <f t="shared" si="78"/>
        <v>1.1578767439139248</v>
      </c>
      <c r="L168" s="3">
        <f t="shared" si="79"/>
        <v>142.73753551286214</v>
      </c>
      <c r="M168" s="3">
        <f t="shared" si="69"/>
        <v>136.25457263530498</v>
      </c>
      <c r="N168" s="3">
        <f t="shared" si="70"/>
        <v>21.02542736469502</v>
      </c>
      <c r="O168" s="3">
        <f t="shared" si="71"/>
        <v>442.06859586806615</v>
      </c>
      <c r="Q168">
        <f t="shared" si="80"/>
        <v>1.5919298516455507</v>
      </c>
      <c r="T168">
        <f t="shared" si="81"/>
        <v>7.3217857503184156</v>
      </c>
    </row>
    <row r="169" spans="1:21" x14ac:dyDescent="0.25">
      <c r="A169" s="1">
        <v>12</v>
      </c>
      <c r="B169">
        <v>12</v>
      </c>
      <c r="C169" s="1">
        <v>196.92</v>
      </c>
      <c r="E169">
        <f t="shared" si="77"/>
        <v>59.497500000000002</v>
      </c>
      <c r="F169">
        <f t="shared" si="63"/>
        <v>3539.9525062500002</v>
      </c>
      <c r="H169">
        <f t="shared" si="78"/>
        <v>3.4692570349247736</v>
      </c>
      <c r="L169" s="3">
        <f t="shared" si="79"/>
        <v>137.25187488420011</v>
      </c>
      <c r="M169" s="3">
        <f t="shared" si="69"/>
        <v>138.56779638926997</v>
      </c>
      <c r="N169" s="3">
        <f t="shared" si="70"/>
        <v>58.352203610730015</v>
      </c>
      <c r="O169" s="3">
        <f t="shared" si="71"/>
        <v>3404.9796662280928</v>
      </c>
      <c r="Q169">
        <f t="shared" si="80"/>
        <v>4.4181082850758902</v>
      </c>
      <c r="T169">
        <f t="shared" si="81"/>
        <v>6.451952889644943</v>
      </c>
    </row>
    <row r="170" spans="1:21" x14ac:dyDescent="0.25">
      <c r="A170" s="1" t="s">
        <v>14</v>
      </c>
      <c r="B170">
        <v>1</v>
      </c>
      <c r="C170" s="1">
        <v>156.75</v>
      </c>
      <c r="D170">
        <f>(0.5*C170+SUM(C171:C180)+0.5*C181)/12</f>
        <v>161.29625000000001</v>
      </c>
      <c r="E170">
        <f t="shared" ref="E170:E181" si="82">C170-$D$170</f>
        <v>-4.5462500000000148</v>
      </c>
      <c r="F170">
        <f t="shared" si="63"/>
        <v>20.668389062500136</v>
      </c>
      <c r="G170">
        <f>SQRT((SUM(F170:F181)-(SUM(E170:E181)^2/12))/11)</f>
        <v>19.395810446557469</v>
      </c>
      <c r="H170">
        <f t="shared" ref="H170:H181" si="83">E170/$G$170</f>
        <v>-0.2343934022518209</v>
      </c>
      <c r="L170" s="3">
        <f>C170-VLOOKUP(B170,$J$2:$K$13,2,0)*$G$170</f>
        <v>155.13007183671434</v>
      </c>
      <c r="M170" s="3">
        <f t="shared" si="69"/>
        <v>139.39111859321451</v>
      </c>
      <c r="N170" s="3">
        <f t="shared" si="70"/>
        <v>17.358881406785486</v>
      </c>
      <c r="O170" s="3">
        <f t="shared" si="71"/>
        <v>301.33076369484286</v>
      </c>
      <c r="P170">
        <f>SQRT((SUM(O170:O181)-(SUM(N170:N181)^2/12))/11)</f>
        <v>14.90845854959241</v>
      </c>
      <c r="Q170">
        <f>N170/$P$170</f>
        <v>1.1643646020842355</v>
      </c>
      <c r="T170">
        <f>N170-VLOOKUP(B170,$R$2:$S$13,2,0)*$P$170</f>
        <v>8.4567884941500697</v>
      </c>
      <c r="U170">
        <f>SUMPRODUCT(O170:O181,T170:T181)/SUMSQ(T170:T181)</f>
        <v>150.04229654699731</v>
      </c>
    </row>
    <row r="171" spans="1:21" x14ac:dyDescent="0.25">
      <c r="A171" s="1">
        <v>2</v>
      </c>
      <c r="B171">
        <v>2</v>
      </c>
      <c r="C171" s="1">
        <v>159.41</v>
      </c>
      <c r="E171">
        <f t="shared" si="82"/>
        <v>-1.8862500000000182</v>
      </c>
      <c r="F171">
        <f t="shared" si="63"/>
        <v>3.5579390625000684</v>
      </c>
      <c r="H171">
        <f t="shared" si="83"/>
        <v>-9.7250383282375577E-2</v>
      </c>
      <c r="L171" s="3">
        <f t="shared" ref="L171:L181" si="84">C171-VLOOKUP(B171,$J$2:$K$13,2,0)*$G$170</f>
        <v>157.63603784842229</v>
      </c>
      <c r="M171" s="3">
        <f t="shared" si="69"/>
        <v>142.81404666800046</v>
      </c>
      <c r="N171" s="3">
        <f t="shared" si="70"/>
        <v>16.595953331999539</v>
      </c>
      <c r="O171" s="3">
        <f t="shared" si="71"/>
        <v>275.4256669979066</v>
      </c>
      <c r="Q171">
        <f t="shared" ref="Q171:Q181" si="85">N171/$P$170</f>
        <v>1.1131904265483747</v>
      </c>
      <c r="T171">
        <f t="shared" ref="T171:T181" si="86">N171-VLOOKUP(B171,$R$2:$S$13,2,0)*$P$170</f>
        <v>9.0396775835750205</v>
      </c>
    </row>
    <row r="172" spans="1:21" x14ac:dyDescent="0.25">
      <c r="A172" s="1">
        <v>3</v>
      </c>
      <c r="B172">
        <v>3</v>
      </c>
      <c r="C172" s="1">
        <v>168.02</v>
      </c>
      <c r="E172">
        <f t="shared" si="82"/>
        <v>6.7237499999999955</v>
      </c>
      <c r="F172">
        <f t="shared" si="63"/>
        <v>45.20881406249994</v>
      </c>
      <c r="H172">
        <f t="shared" si="83"/>
        <v>0.34665991496083026</v>
      </c>
      <c r="L172" s="3">
        <f t="shared" si="84"/>
        <v>153.65980669602536</v>
      </c>
      <c r="M172" s="3">
        <f t="shared" si="69"/>
        <v>146.47500833989346</v>
      </c>
      <c r="N172" s="3">
        <f t="shared" si="70"/>
        <v>21.544991660106547</v>
      </c>
      <c r="O172" s="3">
        <f t="shared" si="71"/>
        <v>464.18666563406066</v>
      </c>
      <c r="Q172">
        <f t="shared" si="85"/>
        <v>1.4451521992322658</v>
      </c>
      <c r="T172">
        <f t="shared" si="86"/>
        <v>4.776503962826105</v>
      </c>
    </row>
    <row r="173" spans="1:21" x14ac:dyDescent="0.25">
      <c r="A173" s="1">
        <v>4</v>
      </c>
      <c r="B173">
        <v>4</v>
      </c>
      <c r="C173" s="1">
        <v>167.51</v>
      </c>
      <c r="E173">
        <f t="shared" si="82"/>
        <v>6.2137499999999761</v>
      </c>
      <c r="F173">
        <f t="shared" si="63"/>
        <v>38.610689062499702</v>
      </c>
      <c r="H173">
        <f t="shared" si="83"/>
        <v>0.32036557673736415</v>
      </c>
      <c r="L173" s="3">
        <f t="shared" si="84"/>
        <v>151.8817864281074</v>
      </c>
      <c r="M173" s="3">
        <f t="shared" si="69"/>
        <v>149.28306535564485</v>
      </c>
      <c r="N173" s="3">
        <f t="shared" si="70"/>
        <v>18.22693464435514</v>
      </c>
      <c r="O173" s="3">
        <f t="shared" si="71"/>
        <v>332.22114652959363</v>
      </c>
      <c r="Q173">
        <f t="shared" si="85"/>
        <v>1.2225901546913081</v>
      </c>
      <c r="T173">
        <f t="shared" si="86"/>
        <v>2.6968006927341612</v>
      </c>
    </row>
    <row r="174" spans="1:21" x14ac:dyDescent="0.25">
      <c r="A174" s="1">
        <v>5</v>
      </c>
      <c r="B174">
        <v>5</v>
      </c>
      <c r="C174" s="1">
        <v>170.53</v>
      </c>
      <c r="E174">
        <f t="shared" si="82"/>
        <v>9.2337499999999864</v>
      </c>
      <c r="F174">
        <f t="shared" si="63"/>
        <v>85.262139062499742</v>
      </c>
      <c r="H174">
        <f t="shared" si="83"/>
        <v>0.47606930504102085</v>
      </c>
      <c r="L174" s="3">
        <f t="shared" si="84"/>
        <v>153.64891578056432</v>
      </c>
      <c r="M174" s="3">
        <f t="shared" si="69"/>
        <v>151.11191553869389</v>
      </c>
      <c r="N174" s="3">
        <f t="shared" si="70"/>
        <v>19.418084461306108</v>
      </c>
      <c r="O174" s="3">
        <f t="shared" si="71"/>
        <v>377.06200414641773</v>
      </c>
      <c r="Q174">
        <f t="shared" si="85"/>
        <v>1.3024877385353155</v>
      </c>
      <c r="T174">
        <f t="shared" si="86"/>
        <v>4.0952988681536837</v>
      </c>
    </row>
    <row r="175" spans="1:21" x14ac:dyDescent="0.25">
      <c r="A175" s="1">
        <v>6</v>
      </c>
      <c r="B175">
        <v>6</v>
      </c>
      <c r="C175" s="1">
        <v>181.27</v>
      </c>
      <c r="E175">
        <f t="shared" si="82"/>
        <v>19.973749999999995</v>
      </c>
      <c r="F175">
        <f t="shared" si="63"/>
        <v>398.95068906249981</v>
      </c>
      <c r="H175">
        <f t="shared" si="83"/>
        <v>1.0297971335116396</v>
      </c>
      <c r="L175" s="3">
        <f t="shared" si="84"/>
        <v>153.2012755095954</v>
      </c>
      <c r="M175" s="3">
        <f t="shared" si="69"/>
        <v>154.39132371796671</v>
      </c>
      <c r="N175" s="3">
        <f t="shared" si="70"/>
        <v>26.878676282033297</v>
      </c>
      <c r="O175" s="3">
        <f t="shared" si="71"/>
        <v>722.46323867433932</v>
      </c>
      <c r="Q175">
        <f t="shared" si="85"/>
        <v>1.8029145127661872</v>
      </c>
      <c r="T175">
        <f t="shared" si="86"/>
        <v>3.2409561642837588</v>
      </c>
    </row>
    <row r="176" spans="1:21" x14ac:dyDescent="0.25">
      <c r="A176" s="1">
        <v>7</v>
      </c>
      <c r="B176">
        <v>7</v>
      </c>
      <c r="C176" s="1">
        <v>177.65</v>
      </c>
      <c r="E176">
        <f t="shared" si="82"/>
        <v>16.353749999999991</v>
      </c>
      <c r="F176">
        <f t="shared" si="63"/>
        <v>267.44513906249972</v>
      </c>
      <c r="H176">
        <f t="shared" si="83"/>
        <v>0.84315888965096542</v>
      </c>
      <c r="L176" s="3">
        <f t="shared" si="84"/>
        <v>155.69278858306737</v>
      </c>
      <c r="M176" s="3">
        <f t="shared" si="69"/>
        <v>154.00556445254296</v>
      </c>
      <c r="N176" s="3">
        <f t="shared" si="70"/>
        <v>23.64443554745705</v>
      </c>
      <c r="O176" s="3">
        <f t="shared" si="71"/>
        <v>559.05933235785062</v>
      </c>
      <c r="Q176">
        <f t="shared" si="85"/>
        <v>1.5859745304187385</v>
      </c>
      <c r="T176">
        <f t="shared" si="86"/>
        <v>4.1667204384257985</v>
      </c>
    </row>
    <row r="177" spans="1:21" x14ac:dyDescent="0.25">
      <c r="A177" s="1">
        <v>8</v>
      </c>
      <c r="B177">
        <v>8</v>
      </c>
      <c r="C177" s="1">
        <v>173.92</v>
      </c>
      <c r="E177">
        <f t="shared" si="82"/>
        <v>12.623749999999973</v>
      </c>
      <c r="F177">
        <f t="shared" si="63"/>
        <v>159.3590640624993</v>
      </c>
      <c r="H177">
        <f t="shared" si="83"/>
        <v>0.65084931793817058</v>
      </c>
      <c r="L177" s="3">
        <f t="shared" si="84"/>
        <v>157.99097336120474</v>
      </c>
      <c r="M177" s="3">
        <f t="shared" si="69"/>
        <v>153.61691459947195</v>
      </c>
      <c r="N177" s="3">
        <f t="shared" si="70"/>
        <v>20.303085400528033</v>
      </c>
      <c r="O177" s="3">
        <f t="shared" si="71"/>
        <v>412.21527678113455</v>
      </c>
      <c r="Q177">
        <f t="shared" si="85"/>
        <v>1.3618500754447957</v>
      </c>
      <c r="T177">
        <f t="shared" si="86"/>
        <v>5.2415311835639287</v>
      </c>
    </row>
    <row r="178" spans="1:21" x14ac:dyDescent="0.25">
      <c r="A178" s="1">
        <v>9</v>
      </c>
      <c r="B178">
        <v>9</v>
      </c>
      <c r="C178" s="1">
        <v>177.92</v>
      </c>
      <c r="E178">
        <f t="shared" si="82"/>
        <v>16.623749999999973</v>
      </c>
      <c r="F178">
        <f t="shared" si="63"/>
        <v>276.34906406249911</v>
      </c>
      <c r="H178">
        <f t="shared" si="83"/>
        <v>0.85707942165162243</v>
      </c>
      <c r="L178" s="3">
        <f t="shared" si="84"/>
        <v>159.35109374237382</v>
      </c>
      <c r="M178" s="3">
        <f t="shared" si="69"/>
        <v>154.48314793250785</v>
      </c>
      <c r="N178" s="3">
        <f t="shared" si="70"/>
        <v>23.43685206749214</v>
      </c>
      <c r="O178" s="3">
        <f t="shared" si="71"/>
        <v>549.2860348335106</v>
      </c>
      <c r="Q178">
        <f t="shared" si="85"/>
        <v>1.5720506576538653</v>
      </c>
      <c r="T178">
        <f t="shared" si="86"/>
        <v>6.6053833212436111</v>
      </c>
    </row>
    <row r="179" spans="1:21" x14ac:dyDescent="0.25">
      <c r="A179" s="1">
        <v>10</v>
      </c>
      <c r="B179">
        <v>10</v>
      </c>
      <c r="C179" s="1">
        <v>179.16</v>
      </c>
      <c r="E179">
        <f t="shared" si="82"/>
        <v>17.863749999999982</v>
      </c>
      <c r="F179">
        <f t="shared" si="63"/>
        <v>319.11356406249934</v>
      </c>
      <c r="H179">
        <f t="shared" si="83"/>
        <v>0.92101075380279296</v>
      </c>
      <c r="L179" s="3">
        <f t="shared" si="84"/>
        <v>162.33083438301685</v>
      </c>
      <c r="M179" s="3">
        <f t="shared" si="69"/>
        <v>155.97700939536111</v>
      </c>
      <c r="N179" s="3">
        <f t="shared" si="70"/>
        <v>23.182990604638888</v>
      </c>
      <c r="O179" s="3">
        <f t="shared" si="71"/>
        <v>537.45105337477503</v>
      </c>
      <c r="Q179">
        <f t="shared" si="85"/>
        <v>1.5550226421813877</v>
      </c>
      <c r="T179">
        <f t="shared" si="86"/>
        <v>7.4141895094589643</v>
      </c>
    </row>
    <row r="180" spans="1:21" x14ac:dyDescent="0.25">
      <c r="A180" s="1">
        <v>11</v>
      </c>
      <c r="B180">
        <v>11</v>
      </c>
      <c r="C180" s="1">
        <v>185.43</v>
      </c>
      <c r="E180">
        <f t="shared" si="82"/>
        <v>24.133749999999992</v>
      </c>
      <c r="F180">
        <f t="shared" si="63"/>
        <v>582.43788906249961</v>
      </c>
      <c r="H180">
        <f t="shared" si="83"/>
        <v>1.2442764413736294</v>
      </c>
      <c r="L180" s="3">
        <f t="shared" si="84"/>
        <v>168.98311321058398</v>
      </c>
      <c r="M180" s="3">
        <f t="shared" si="69"/>
        <v>157.71339311585163</v>
      </c>
      <c r="N180" s="3">
        <f t="shared" si="70"/>
        <v>27.716606884148376</v>
      </c>
      <c r="O180" s="3">
        <f t="shared" si="71"/>
        <v>768.2102971704212</v>
      </c>
      <c r="Q180">
        <f t="shared" si="85"/>
        <v>1.8591195590040483</v>
      </c>
      <c r="T180">
        <f t="shared" si="86"/>
        <v>12.248120159378168</v>
      </c>
    </row>
    <row r="181" spans="1:21" x14ac:dyDescent="0.25">
      <c r="A181" s="1">
        <v>12</v>
      </c>
      <c r="B181">
        <v>12</v>
      </c>
      <c r="C181" s="1">
        <v>232.72</v>
      </c>
      <c r="E181">
        <f t="shared" si="82"/>
        <v>71.423749999999984</v>
      </c>
      <c r="F181">
        <f t="shared" si="63"/>
        <v>5101.3520640624974</v>
      </c>
      <c r="H181">
        <f t="shared" si="83"/>
        <v>3.6824318425259137</v>
      </c>
      <c r="L181" s="3">
        <f t="shared" si="84"/>
        <v>165.23797866969284</v>
      </c>
      <c r="M181" s="3">
        <f t="shared" si="69"/>
        <v>160.86976065604932</v>
      </c>
      <c r="N181" s="3">
        <f t="shared" si="70"/>
        <v>71.850239343950676</v>
      </c>
      <c r="O181" s="3">
        <f t="shared" si="71"/>
        <v>5162.4568937829981</v>
      </c>
      <c r="Q181">
        <f t="shared" si="85"/>
        <v>4.8194277835594894</v>
      </c>
      <c r="T181">
        <f t="shared" si="86"/>
        <v>13.265932932353735</v>
      </c>
    </row>
    <row r="182" spans="1:21" x14ac:dyDescent="0.25">
      <c r="A182" s="1" t="s">
        <v>15</v>
      </c>
      <c r="B182">
        <v>1</v>
      </c>
      <c r="C182" s="1">
        <v>179.19</v>
      </c>
      <c r="D182">
        <f>(0.5*C182+SUM(C183:C192)+0.5*C193)/12</f>
        <v>181.255</v>
      </c>
      <c r="E182">
        <f t="shared" ref="E182:E193" si="87">C182-$D$182</f>
        <v>-2.0649999999999977</v>
      </c>
      <c r="F182">
        <f t="shared" si="63"/>
        <v>4.2642249999999908</v>
      </c>
      <c r="G182">
        <f>SQRT((SUM(F182:F193)-(SUM(E182:E193)^2/12))/11)</f>
        <v>15.072191808396379</v>
      </c>
      <c r="H182">
        <f t="shared" ref="H182:H193" si="88">E182/$G$182</f>
        <v>-0.13700727978061111</v>
      </c>
      <c r="L182" s="3">
        <f>C182-VLOOKUP(B182,$J$2:$K$13,2,0)*$G$182</f>
        <v>177.9311782528944</v>
      </c>
      <c r="M182" s="3">
        <f t="shared" si="69"/>
        <v>162.77879867337441</v>
      </c>
      <c r="N182" s="3">
        <f t="shared" si="70"/>
        <v>16.411201326625587</v>
      </c>
      <c r="O182" s="3">
        <f t="shared" si="71"/>
        <v>269.32752898303744</v>
      </c>
      <c r="P182">
        <f>SQRT((SUM(O182:O193)-(SUM(N182:N193)^2/12))/11)</f>
        <v>11.223482635557371</v>
      </c>
      <c r="Q182">
        <f>N182/$P$182</f>
        <v>1.4622200487603452</v>
      </c>
      <c r="T182">
        <f>N182-VLOOKUP(B182,$R$2:$S$13,2,0)*$P$182</f>
        <v>9.7094698972677556</v>
      </c>
      <c r="U182">
        <f>SUMPRODUCT(O182:O193,T182:T193)/SUMSQ(T182:T193)</f>
        <v>89.193986526641865</v>
      </c>
    </row>
    <row r="183" spans="1:21" x14ac:dyDescent="0.25">
      <c r="A183" s="1">
        <v>2</v>
      </c>
      <c r="B183">
        <v>2</v>
      </c>
      <c r="C183" s="1">
        <v>184.39</v>
      </c>
      <c r="E183">
        <f t="shared" si="87"/>
        <v>3.1349999999999909</v>
      </c>
      <c r="F183">
        <f t="shared" si="63"/>
        <v>9.8282249999999429</v>
      </c>
      <c r="H183">
        <f t="shared" si="88"/>
        <v>0.20799894533279181</v>
      </c>
      <c r="L183" s="3">
        <f t="shared" ref="L183:L193" si="89">C183-VLOOKUP(B183,$J$2:$K$13,2,0)*$G$182</f>
        <v>183.01148076343154</v>
      </c>
      <c r="M183" s="3">
        <f t="shared" si="69"/>
        <v>166.76683965171236</v>
      </c>
      <c r="N183" s="3">
        <f t="shared" si="70"/>
        <v>17.623160348287627</v>
      </c>
      <c r="O183" s="3">
        <f t="shared" si="71"/>
        <v>310.57578066145726</v>
      </c>
      <c r="Q183">
        <f t="shared" ref="Q183:Q193" si="90">N183/$P$182</f>
        <v>1.5702042690791262</v>
      </c>
      <c r="T183">
        <f t="shared" ref="T183:T193" si="91">N183-VLOOKUP(B183,$R$2:$S$13,2,0)*$P$182</f>
        <v>11.9345957411677</v>
      </c>
    </row>
    <row r="184" spans="1:21" x14ac:dyDescent="0.25">
      <c r="A184" s="1">
        <v>3</v>
      </c>
      <c r="B184">
        <v>3</v>
      </c>
      <c r="C184" s="1">
        <v>192.13</v>
      </c>
      <c r="E184">
        <f t="shared" si="87"/>
        <v>10.875</v>
      </c>
      <c r="F184">
        <f t="shared" si="63"/>
        <v>118.265625</v>
      </c>
      <c r="H184">
        <f t="shared" si="88"/>
        <v>0.72152744194389706</v>
      </c>
      <c r="L184" s="3">
        <f t="shared" si="89"/>
        <v>180.97091033579002</v>
      </c>
      <c r="M184" s="3">
        <f t="shared" si="69"/>
        <v>171.49891705592393</v>
      </c>
      <c r="N184" s="3">
        <f t="shared" si="70"/>
        <v>20.63108294407607</v>
      </c>
      <c r="O184" s="3">
        <f t="shared" si="71"/>
        <v>425.6415834453465</v>
      </c>
      <c r="Q184">
        <f t="shared" si="90"/>
        <v>1.8382068751738667</v>
      </c>
      <c r="T184">
        <f t="shared" si="91"/>
        <v>8.0073210796994374</v>
      </c>
    </row>
    <row r="185" spans="1:21" x14ac:dyDescent="0.25">
      <c r="A185" s="1">
        <v>4</v>
      </c>
      <c r="B185">
        <v>4</v>
      </c>
      <c r="C185" s="1">
        <v>194.06</v>
      </c>
      <c r="E185">
        <f t="shared" si="87"/>
        <v>12.805000000000007</v>
      </c>
      <c r="F185">
        <f t="shared" si="63"/>
        <v>163.96802500000018</v>
      </c>
      <c r="H185">
        <f t="shared" si="88"/>
        <v>0.84957782934175696</v>
      </c>
      <c r="L185" s="3">
        <f t="shared" si="89"/>
        <v>181.91555090738908</v>
      </c>
      <c r="M185" s="3">
        <f t="shared" si="69"/>
        <v>175.22693224647855</v>
      </c>
      <c r="N185" s="3">
        <f t="shared" si="70"/>
        <v>18.833067753521448</v>
      </c>
      <c r="O185" s="3">
        <f t="shared" si="71"/>
        <v>354.68444100872938</v>
      </c>
      <c r="Q185">
        <f t="shared" si="90"/>
        <v>1.6780056926230702</v>
      </c>
      <c r="T185">
        <f t="shared" si="91"/>
        <v>7.1415714023669299</v>
      </c>
    </row>
    <row r="186" spans="1:21" x14ac:dyDescent="0.25">
      <c r="A186" s="1">
        <v>5</v>
      </c>
      <c r="B186">
        <v>5</v>
      </c>
      <c r="C186" s="1">
        <v>192.89</v>
      </c>
      <c r="E186">
        <f t="shared" si="87"/>
        <v>11.634999999999991</v>
      </c>
      <c r="F186">
        <f t="shared" si="63"/>
        <v>135.37322499999979</v>
      </c>
      <c r="H186">
        <f t="shared" si="88"/>
        <v>0.77195142869124012</v>
      </c>
      <c r="L186" s="3">
        <f t="shared" si="89"/>
        <v>179.77196402052448</v>
      </c>
      <c r="M186" s="3">
        <f t="shared" si="69"/>
        <v>177.81341978583959</v>
      </c>
      <c r="N186" s="3">
        <f t="shared" si="70"/>
        <v>15.076580214160401</v>
      </c>
      <c r="O186" s="3">
        <f t="shared" si="71"/>
        <v>227.3032709540129</v>
      </c>
      <c r="Q186">
        <f t="shared" si="90"/>
        <v>1.3433067706093245</v>
      </c>
      <c r="T186">
        <f t="shared" si="91"/>
        <v>3.5411812015095201</v>
      </c>
    </row>
    <row r="187" spans="1:21" x14ac:dyDescent="0.25">
      <c r="A187" s="1">
        <v>6</v>
      </c>
      <c r="B187">
        <v>6</v>
      </c>
      <c r="C187" s="1">
        <v>203.31</v>
      </c>
      <c r="E187">
        <f t="shared" si="87"/>
        <v>22.055000000000007</v>
      </c>
      <c r="F187">
        <f t="shared" si="63"/>
        <v>486.42302500000028</v>
      </c>
      <c r="H187">
        <f t="shared" si="88"/>
        <v>1.4632908259377155</v>
      </c>
      <c r="L187" s="3">
        <f t="shared" si="89"/>
        <v>181.49821747603238</v>
      </c>
      <c r="M187" s="3">
        <f t="shared" si="69"/>
        <v>180.72021685600589</v>
      </c>
      <c r="N187" s="3">
        <f t="shared" si="70"/>
        <v>22.589783143994111</v>
      </c>
      <c r="O187" s="3">
        <f t="shared" si="71"/>
        <v>510.29830249268048</v>
      </c>
      <c r="Q187">
        <f t="shared" si="90"/>
        <v>2.012724915921098</v>
      </c>
      <c r="T187">
        <f t="shared" si="91"/>
        <v>4.7946810948302065</v>
      </c>
    </row>
    <row r="188" spans="1:21" x14ac:dyDescent="0.25">
      <c r="A188" s="1">
        <v>7</v>
      </c>
      <c r="B188">
        <v>7</v>
      </c>
      <c r="C188" s="1">
        <v>203.31</v>
      </c>
      <c r="E188">
        <f t="shared" si="87"/>
        <v>22.055000000000007</v>
      </c>
      <c r="F188">
        <f t="shared" si="63"/>
        <v>486.42302500000028</v>
      </c>
      <c r="H188">
        <f t="shared" si="88"/>
        <v>1.4632908259377155</v>
      </c>
      <c r="L188" s="3">
        <f t="shared" si="89"/>
        <v>186.2473821235576</v>
      </c>
      <c r="M188" s="3">
        <f t="shared" si="69"/>
        <v>181.43362470063349</v>
      </c>
      <c r="N188" s="3">
        <f t="shared" si="70"/>
        <v>21.876375299366515</v>
      </c>
      <c r="O188" s="3">
        <f t="shared" si="71"/>
        <v>478.5757962387334</v>
      </c>
      <c r="Q188">
        <f t="shared" si="90"/>
        <v>1.9491610589799884</v>
      </c>
      <c r="T188">
        <f t="shared" si="91"/>
        <v>7.2130352512082627</v>
      </c>
    </row>
    <row r="189" spans="1:21" x14ac:dyDescent="0.25">
      <c r="A189" s="1">
        <v>8</v>
      </c>
      <c r="B189">
        <v>8</v>
      </c>
      <c r="C189" s="1">
        <v>197.61</v>
      </c>
      <c r="E189">
        <f t="shared" si="87"/>
        <v>16.355000000000018</v>
      </c>
      <c r="F189">
        <f t="shared" si="63"/>
        <v>267.48602500000061</v>
      </c>
      <c r="H189">
        <f t="shared" si="88"/>
        <v>1.0851109253326392</v>
      </c>
      <c r="L189" s="3">
        <f t="shared" si="89"/>
        <v>185.23179360937249</v>
      </c>
      <c r="M189" s="3">
        <f t="shared" si="69"/>
        <v>182.08080497265868</v>
      </c>
      <c r="N189" s="3">
        <f t="shared" si="70"/>
        <v>15.529195027341331</v>
      </c>
      <c r="O189" s="3">
        <f t="shared" si="71"/>
        <v>241.1558981972027</v>
      </c>
      <c r="Q189">
        <f t="shared" si="90"/>
        <v>1.3836342543216429</v>
      </c>
      <c r="T189">
        <f t="shared" si="91"/>
        <v>4.1904579167079792</v>
      </c>
    </row>
    <row r="190" spans="1:21" x14ac:dyDescent="0.25">
      <c r="A190" s="1">
        <v>9</v>
      </c>
      <c r="B190">
        <v>9</v>
      </c>
      <c r="C190" s="1">
        <v>201.76</v>
      </c>
      <c r="E190">
        <f t="shared" si="87"/>
        <v>20.504999999999995</v>
      </c>
      <c r="F190">
        <f t="shared" si="63"/>
        <v>420.45502499999981</v>
      </c>
      <c r="H190">
        <f t="shared" si="88"/>
        <v>1.3604524319135272</v>
      </c>
      <c r="L190" s="3">
        <f t="shared" si="89"/>
        <v>187.33038296707275</v>
      </c>
      <c r="M190" s="3">
        <f t="shared" si="69"/>
        <v>182.9329816273752</v>
      </c>
      <c r="N190" s="3">
        <f t="shared" si="70"/>
        <v>18.827018372624792</v>
      </c>
      <c r="O190" s="3">
        <f t="shared" si="71"/>
        <v>354.45662080315145</v>
      </c>
      <c r="Q190">
        <f t="shared" si="90"/>
        <v>1.677466699416319</v>
      </c>
      <c r="T190">
        <f t="shared" si="91"/>
        <v>6.1558427057338925</v>
      </c>
    </row>
    <row r="191" spans="1:21" x14ac:dyDescent="0.25">
      <c r="A191" s="1">
        <v>10</v>
      </c>
      <c r="B191">
        <v>10</v>
      </c>
      <c r="C191" s="1">
        <v>198.94</v>
      </c>
      <c r="E191">
        <f t="shared" si="87"/>
        <v>17.685000000000002</v>
      </c>
      <c r="F191">
        <f t="shared" si="63"/>
        <v>312.75922500000007</v>
      </c>
      <c r="H191">
        <f t="shared" si="88"/>
        <v>1.1733529021404894</v>
      </c>
      <c r="L191" s="3">
        <f t="shared" si="89"/>
        <v>185.86230918355568</v>
      </c>
      <c r="M191" s="3">
        <f t="shared" si="69"/>
        <v>184.01594803931195</v>
      </c>
      <c r="N191" s="3">
        <f t="shared" si="70"/>
        <v>14.924051960688047</v>
      </c>
      <c r="O191" s="3">
        <f t="shared" si="71"/>
        <v>222.72732692531673</v>
      </c>
      <c r="Q191">
        <f t="shared" si="90"/>
        <v>1.329716670421605</v>
      </c>
      <c r="T191">
        <f t="shared" si="91"/>
        <v>3.0528806597389959</v>
      </c>
    </row>
    <row r="192" spans="1:21" x14ac:dyDescent="0.25">
      <c r="A192" s="1">
        <v>11</v>
      </c>
      <c r="B192">
        <v>11</v>
      </c>
      <c r="C192" s="1">
        <v>196.75</v>
      </c>
      <c r="E192">
        <f t="shared" si="87"/>
        <v>15.495000000000005</v>
      </c>
      <c r="F192">
        <f t="shared" si="63"/>
        <v>240.09502500000013</v>
      </c>
      <c r="H192">
        <f t="shared" si="88"/>
        <v>1.0280522034869599</v>
      </c>
      <c r="L192" s="3">
        <f t="shared" si="89"/>
        <v>183.96937229567757</v>
      </c>
      <c r="M192" s="3">
        <f t="shared" si="69"/>
        <v>185.23401707191817</v>
      </c>
      <c r="N192" s="3">
        <f t="shared" si="70"/>
        <v>11.515982928081826</v>
      </c>
      <c r="O192" s="3">
        <f t="shared" si="71"/>
        <v>132.61786279987206</v>
      </c>
      <c r="Q192">
        <f t="shared" si="90"/>
        <v>1.026061455434321</v>
      </c>
      <c r="T192">
        <f t="shared" si="91"/>
        <v>-0.12910375719151901</v>
      </c>
    </row>
    <row r="193" spans="1:21" x14ac:dyDescent="0.25">
      <c r="A193" s="1">
        <v>12</v>
      </c>
      <c r="B193">
        <v>12</v>
      </c>
      <c r="C193" s="1">
        <v>240.63</v>
      </c>
      <c r="E193">
        <f t="shared" si="87"/>
        <v>59.375</v>
      </c>
      <c r="F193">
        <f t="shared" si="63"/>
        <v>3525.390625</v>
      </c>
      <c r="H193">
        <f t="shared" si="88"/>
        <v>3.9393739646362196</v>
      </c>
      <c r="L193" s="3">
        <f t="shared" si="89"/>
        <v>188.19073885588995</v>
      </c>
      <c r="M193" s="3">
        <f t="shared" si="69"/>
        <v>185.72824803584723</v>
      </c>
      <c r="N193" s="3">
        <f t="shared" si="70"/>
        <v>54.901751964152766</v>
      </c>
      <c r="O193" s="3">
        <f t="shared" si="71"/>
        <v>3014.2023687333522</v>
      </c>
      <c r="Q193">
        <f t="shared" si="90"/>
        <v>4.8916859184347361</v>
      </c>
      <c r="T193">
        <f t="shared" si="91"/>
        <v>10.797933749847374</v>
      </c>
    </row>
    <row r="194" spans="1:21" x14ac:dyDescent="0.25">
      <c r="A194" s="1" t="s">
        <v>16</v>
      </c>
      <c r="B194">
        <v>1</v>
      </c>
      <c r="C194" s="1">
        <v>185.76</v>
      </c>
      <c r="D194">
        <f>(0.5*C194+SUM(C195:C204)+0.5*C205)/12</f>
        <v>177.75125000000003</v>
      </c>
      <c r="E194">
        <f t="shared" ref="E194:E205" si="92">C194-$D$194</f>
        <v>8.0087499999999636</v>
      </c>
      <c r="F194">
        <f t="shared" si="63"/>
        <v>64.140076562499416</v>
      </c>
      <c r="G194">
        <f>SQRT((SUM(F194:F205)-(SUM(E194:E205)^2/12))/11)</f>
        <v>16.347795236389192</v>
      </c>
      <c r="H194">
        <f t="shared" ref="H194:H205" si="93">E194/$G$194</f>
        <v>0.48989786599314483</v>
      </c>
      <c r="L194" s="3">
        <f>C194-VLOOKUP(B194,$J$2:$K$13,2,0)*$G$194</f>
        <v>184.39464050733935</v>
      </c>
      <c r="M194" s="3">
        <f t="shared" si="69"/>
        <v>186.11691938231371</v>
      </c>
      <c r="N194" s="3">
        <f t="shared" si="70"/>
        <v>-0.35691938231371978</v>
      </c>
      <c r="O194" s="3">
        <f t="shared" si="71"/>
        <v>0.12739144547120726</v>
      </c>
      <c r="P194">
        <f>SQRT((SUM(O194:O205)-(SUM(N194:N205)^2/12))/11)</f>
        <v>18.058764981923598</v>
      </c>
      <c r="Q194">
        <f>N194/$P$194</f>
        <v>-1.9764329546953389E-2</v>
      </c>
      <c r="T194">
        <f>N194-VLOOKUP(B194,$R$2:$S$13,2,0)*$P$194</f>
        <v>-11.140113581886137</v>
      </c>
      <c r="U194">
        <f>SUMPRODUCT(O194:O205,T194:T205)/SUMSQ(T194:T205)</f>
        <v>-27.057743876766331</v>
      </c>
    </row>
    <row r="195" spans="1:21" x14ac:dyDescent="0.25">
      <c r="A195" s="1">
        <v>2</v>
      </c>
      <c r="B195">
        <v>2</v>
      </c>
      <c r="C195" s="1">
        <v>182.98</v>
      </c>
      <c r="E195">
        <f t="shared" si="92"/>
        <v>5.2287499999999625</v>
      </c>
      <c r="F195">
        <f t="shared" ref="F195:F258" si="94">E195^2</f>
        <v>27.339826562499606</v>
      </c>
      <c r="H195">
        <f t="shared" si="93"/>
        <v>0.31984435358971741</v>
      </c>
      <c r="L195" s="3">
        <f t="shared" ref="L195:L205" si="95">C195-VLOOKUP(B195,$J$2:$K$13,2,0)*$G$194</f>
        <v>181.48481267122077</v>
      </c>
      <c r="M195" s="3">
        <f t="shared" si="69"/>
        <v>185.94948876190705</v>
      </c>
      <c r="N195" s="3">
        <f t="shared" si="70"/>
        <v>-2.9694887619070585</v>
      </c>
      <c r="O195" s="3">
        <f t="shared" si="71"/>
        <v>8.8178635070923157</v>
      </c>
      <c r="Q195">
        <f t="shared" ref="Q195:Q205" si="96">N195/$P$194</f>
        <v>-0.16443476422000328</v>
      </c>
      <c r="T195">
        <f t="shared" ref="T195:T205" si="97">N195-VLOOKUP(B195,$R$2:$S$13,2,0)*$P$194</f>
        <v>-12.122481167224366</v>
      </c>
    </row>
    <row r="196" spans="1:21" x14ac:dyDescent="0.25">
      <c r="A196" s="1">
        <v>3</v>
      </c>
      <c r="B196">
        <v>3</v>
      </c>
      <c r="C196" s="1">
        <v>191.03</v>
      </c>
      <c r="E196">
        <f t="shared" si="92"/>
        <v>13.278749999999974</v>
      </c>
      <c r="F196">
        <f t="shared" si="94"/>
        <v>176.3252015624993</v>
      </c>
      <c r="H196">
        <f t="shared" si="93"/>
        <v>0.8122654956212253</v>
      </c>
      <c r="L196" s="3">
        <f t="shared" si="95"/>
        <v>178.92648412294051</v>
      </c>
      <c r="M196" s="3">
        <f t="shared" si="69"/>
        <v>184.78037470273665</v>
      </c>
      <c r="N196" s="3">
        <f t="shared" si="70"/>
        <v>6.2496252972633499</v>
      </c>
      <c r="O196" s="3">
        <f t="shared" si="71"/>
        <v>39.057816356194017</v>
      </c>
      <c r="Q196">
        <f t="shared" si="96"/>
        <v>0.34607157817929846</v>
      </c>
      <c r="T196">
        <f t="shared" si="97"/>
        <v>-14.062211598560033</v>
      </c>
    </row>
    <row r="197" spans="1:21" x14ac:dyDescent="0.25">
      <c r="A197" s="1">
        <v>4</v>
      </c>
      <c r="B197">
        <v>4</v>
      </c>
      <c r="C197" s="1">
        <v>188.35</v>
      </c>
      <c r="E197">
        <f t="shared" si="92"/>
        <v>10.598749999999967</v>
      </c>
      <c r="F197">
        <f t="shared" si="94"/>
        <v>112.33350156249931</v>
      </c>
      <c r="H197">
        <f t="shared" si="93"/>
        <v>0.6483290160380647</v>
      </c>
      <c r="L197" s="3">
        <f t="shared" si="95"/>
        <v>175.17773086034131</v>
      </c>
      <c r="M197" s="3">
        <f t="shared" si="69"/>
        <v>183.39320969061365</v>
      </c>
      <c r="N197" s="3">
        <f t="shared" si="70"/>
        <v>4.9567903093863492</v>
      </c>
      <c r="O197" s="3">
        <f t="shared" si="71"/>
        <v>24.56977017122642</v>
      </c>
      <c r="Q197">
        <f t="shared" si="96"/>
        <v>0.27448113502490235</v>
      </c>
      <c r="T197">
        <f t="shared" si="97"/>
        <v>-13.855016306112688</v>
      </c>
    </row>
    <row r="198" spans="1:21" x14ac:dyDescent="0.25">
      <c r="A198" s="1">
        <v>5</v>
      </c>
      <c r="B198">
        <v>5</v>
      </c>
      <c r="C198" s="1">
        <v>187.22</v>
      </c>
      <c r="E198">
        <f t="shared" si="92"/>
        <v>9.4687499999999716</v>
      </c>
      <c r="F198">
        <f t="shared" si="94"/>
        <v>89.65722656249946</v>
      </c>
      <c r="H198">
        <f t="shared" si="93"/>
        <v>0.57920654516904602</v>
      </c>
      <c r="L198" s="3">
        <f t="shared" si="95"/>
        <v>172.99174648370743</v>
      </c>
      <c r="M198" s="3">
        <f t="shared" si="69"/>
        <v>181.63488140354636</v>
      </c>
      <c r="N198" s="3">
        <f t="shared" si="70"/>
        <v>5.5851185964536398</v>
      </c>
      <c r="O198" s="3">
        <f t="shared" si="71"/>
        <v>31.193549736452276</v>
      </c>
      <c r="Q198">
        <f t="shared" si="96"/>
        <v>0.30927467088941091</v>
      </c>
      <c r="T198">
        <f t="shared" si="97"/>
        <v>-12.975524878166983</v>
      </c>
    </row>
    <row r="199" spans="1:21" x14ac:dyDescent="0.25">
      <c r="A199" s="1">
        <v>6</v>
      </c>
      <c r="B199">
        <v>6</v>
      </c>
      <c r="C199" s="1">
        <v>199.02</v>
      </c>
      <c r="E199">
        <f t="shared" si="92"/>
        <v>21.268749999999983</v>
      </c>
      <c r="F199">
        <f t="shared" si="94"/>
        <v>452.35972656249925</v>
      </c>
      <c r="H199">
        <f t="shared" si="93"/>
        <v>1.3010164179605728</v>
      </c>
      <c r="L199" s="3">
        <f t="shared" si="95"/>
        <v>175.36222288467459</v>
      </c>
      <c r="M199" s="3">
        <f t="shared" si="69"/>
        <v>178.59508292910985</v>
      </c>
      <c r="N199" s="3">
        <f t="shared" si="70"/>
        <v>20.42491707089016</v>
      </c>
      <c r="O199" s="3">
        <f t="shared" si="71"/>
        <v>417.17723735274029</v>
      </c>
      <c r="Q199">
        <f t="shared" si="96"/>
        <v>1.1310251332987069</v>
      </c>
      <c r="T199">
        <f t="shared" si="97"/>
        <v>-8.2076897740741472</v>
      </c>
    </row>
    <row r="200" spans="1:21" x14ac:dyDescent="0.25">
      <c r="A200" s="1">
        <v>7</v>
      </c>
      <c r="B200">
        <v>7</v>
      </c>
      <c r="C200" s="1">
        <v>194.24</v>
      </c>
      <c r="E200">
        <f t="shared" si="92"/>
        <v>16.488749999999982</v>
      </c>
      <c r="F200">
        <f t="shared" si="94"/>
        <v>271.87887656249939</v>
      </c>
      <c r="H200">
        <f t="shared" si="93"/>
        <v>1.008622249151802</v>
      </c>
      <c r="L200" s="3">
        <f t="shared" si="95"/>
        <v>175.73332314856526</v>
      </c>
      <c r="M200" s="3">
        <f t="shared" ref="M200:M263" si="98">AVERAGE(L195:L199)</f>
        <v>176.78859940457693</v>
      </c>
      <c r="N200" s="3">
        <f t="shared" ref="N200:N263" si="99">C200-M200</f>
        <v>17.451400595423081</v>
      </c>
      <c r="O200" s="3">
        <f t="shared" ref="O200:O263" si="100">N200^2</f>
        <v>304.55138274193308</v>
      </c>
      <c r="Q200">
        <f t="shared" si="96"/>
        <v>0.96636733535718111</v>
      </c>
      <c r="T200">
        <f t="shared" si="97"/>
        <v>-6.1421505667441316</v>
      </c>
    </row>
    <row r="201" spans="1:21" x14ac:dyDescent="0.25">
      <c r="A201" s="1">
        <v>8</v>
      </c>
      <c r="B201">
        <v>8</v>
      </c>
      <c r="C201" s="1">
        <v>189.19</v>
      </c>
      <c r="E201">
        <f t="shared" si="92"/>
        <v>11.43874999999997</v>
      </c>
      <c r="F201">
        <f t="shared" si="94"/>
        <v>130.84500156249933</v>
      </c>
      <c r="H201">
        <f t="shared" si="93"/>
        <v>0.69971209172830917</v>
      </c>
      <c r="L201" s="3">
        <f t="shared" si="95"/>
        <v>175.76419000234495</v>
      </c>
      <c r="M201" s="3">
        <f t="shared" si="98"/>
        <v>175.63830150004583</v>
      </c>
      <c r="N201" s="3">
        <f t="shared" si="99"/>
        <v>13.551698499954171</v>
      </c>
      <c r="O201" s="3">
        <f t="shared" si="100"/>
        <v>183.64853223366012</v>
      </c>
      <c r="Q201">
        <f t="shared" si="96"/>
        <v>0.75042221954375643</v>
      </c>
      <c r="T201">
        <f t="shared" si="97"/>
        <v>-4.6925127953907264</v>
      </c>
    </row>
    <row r="202" spans="1:21" x14ac:dyDescent="0.25">
      <c r="A202" s="1">
        <v>9</v>
      </c>
      <c r="B202">
        <v>9</v>
      </c>
      <c r="C202" s="1">
        <v>194.3</v>
      </c>
      <c r="E202">
        <f t="shared" si="92"/>
        <v>16.548749999999984</v>
      </c>
      <c r="F202">
        <f t="shared" si="94"/>
        <v>273.86112656249946</v>
      </c>
      <c r="H202">
        <f t="shared" si="93"/>
        <v>1.0122924688439625</v>
      </c>
      <c r="L202" s="3">
        <f t="shared" si="95"/>
        <v>178.64916251116193</v>
      </c>
      <c r="M202" s="3">
        <f t="shared" si="98"/>
        <v>175.00584267592671</v>
      </c>
      <c r="N202" s="3">
        <f t="shared" si="99"/>
        <v>19.294157324073296</v>
      </c>
      <c r="O202" s="3">
        <f t="shared" si="100"/>
        <v>372.26450684609125</v>
      </c>
      <c r="Q202">
        <f t="shared" si="96"/>
        <v>1.0684095697234166</v>
      </c>
      <c r="T202">
        <f t="shared" si="97"/>
        <v>-1.0939691464131087</v>
      </c>
    </row>
    <row r="203" spans="1:21" x14ac:dyDescent="0.25">
      <c r="A203" s="1">
        <v>10</v>
      </c>
      <c r="B203">
        <v>10</v>
      </c>
      <c r="C203" s="1">
        <v>193.72</v>
      </c>
      <c r="E203">
        <f t="shared" si="92"/>
        <v>15.968749999999972</v>
      </c>
      <c r="F203">
        <f t="shared" si="94"/>
        <v>255.00097656249909</v>
      </c>
      <c r="H203">
        <f t="shared" si="93"/>
        <v>0.9768136784864121</v>
      </c>
      <c r="L203" s="3">
        <f t="shared" si="95"/>
        <v>179.5355061752239</v>
      </c>
      <c r="M203" s="3">
        <f t="shared" si="98"/>
        <v>175.7001290060908</v>
      </c>
      <c r="N203" s="3">
        <f t="shared" si="99"/>
        <v>18.019870993909194</v>
      </c>
      <c r="O203" s="3">
        <f t="shared" si="100"/>
        <v>324.71575063712993</v>
      </c>
      <c r="Q203">
        <f t="shared" si="96"/>
        <v>0.99784625426747975</v>
      </c>
      <c r="T203">
        <f t="shared" si="97"/>
        <v>-1.0810355201541952</v>
      </c>
    </row>
    <row r="204" spans="1:21" x14ac:dyDescent="0.25">
      <c r="A204" s="1">
        <v>11</v>
      </c>
      <c r="B204">
        <v>11</v>
      </c>
      <c r="C204" s="1">
        <v>197.4</v>
      </c>
      <c r="E204">
        <f t="shared" si="92"/>
        <v>19.648749999999978</v>
      </c>
      <c r="F204">
        <f t="shared" si="94"/>
        <v>386.07337656249916</v>
      </c>
      <c r="H204">
        <f t="shared" si="93"/>
        <v>1.2019204862722443</v>
      </c>
      <c r="L204" s="3">
        <f t="shared" si="95"/>
        <v>183.53771060248897</v>
      </c>
      <c r="M204" s="3">
        <f t="shared" si="98"/>
        <v>177.00888094439409</v>
      </c>
      <c r="N204" s="3">
        <f t="shared" si="99"/>
        <v>20.391119055605913</v>
      </c>
      <c r="O204" s="3">
        <f t="shared" si="100"/>
        <v>415.79773633989458</v>
      </c>
      <c r="Q204">
        <f t="shared" si="96"/>
        <v>1.1291535758960785</v>
      </c>
      <c r="T204">
        <f t="shared" si="97"/>
        <v>1.6539863426959407</v>
      </c>
    </row>
    <row r="205" spans="1:21" x14ac:dyDescent="0.25">
      <c r="A205" s="1">
        <v>12</v>
      </c>
      <c r="B205">
        <v>12</v>
      </c>
      <c r="C205" s="1">
        <v>245.37</v>
      </c>
      <c r="E205">
        <f t="shared" si="92"/>
        <v>67.618749999999977</v>
      </c>
      <c r="F205">
        <f t="shared" si="94"/>
        <v>4572.2953515624968</v>
      </c>
      <c r="H205">
        <f t="shared" si="93"/>
        <v>4.1362611301544066</v>
      </c>
      <c r="L205" s="3">
        <f t="shared" si="95"/>
        <v>188.49265167340243</v>
      </c>
      <c r="M205" s="3">
        <f t="shared" si="98"/>
        <v>178.64397848795699</v>
      </c>
      <c r="N205" s="3">
        <f t="shared" si="99"/>
        <v>66.726021512043019</v>
      </c>
      <c r="O205" s="3">
        <f t="shared" si="100"/>
        <v>4452.3619468256275</v>
      </c>
      <c r="Q205">
        <f t="shared" si="96"/>
        <v>3.6949382518037202</v>
      </c>
      <c r="T205">
        <f t="shared" si="97"/>
        <v>-4.2377349082981794</v>
      </c>
    </row>
    <row r="206" spans="1:21" x14ac:dyDescent="0.25">
      <c r="A206" s="1" t="s">
        <v>17</v>
      </c>
      <c r="B206">
        <v>1</v>
      </c>
      <c r="C206" s="1">
        <v>188.2</v>
      </c>
      <c r="D206">
        <f>(0.5*C206+SUM(C207:C216)+0.5*C217)/12</f>
        <v>186.51750000000004</v>
      </c>
      <c r="E206">
        <f t="shared" ref="E206:E217" si="101">C206-$D$206</f>
        <v>1.6824999999999477</v>
      </c>
      <c r="F206">
        <f t="shared" si="94"/>
        <v>2.8308062499998239</v>
      </c>
      <c r="G206">
        <f>SQRT((SUM(F206:F217)-(SUM(E206:E217)^2/12))/11)</f>
        <v>19.116291481351716</v>
      </c>
      <c r="H206">
        <f t="shared" ref="H206:H217" si="102">E206/$G$206</f>
        <v>8.8013933123025273E-2</v>
      </c>
      <c r="L206" s="3">
        <f>C206-VLOOKUP(B206,$J$2:$K$13,2,0)*$G$206</f>
        <v>186.60341711765307</v>
      </c>
      <c r="M206" s="3">
        <f t="shared" si="98"/>
        <v>181.19584419292443</v>
      </c>
      <c r="N206" s="3">
        <f t="shared" si="99"/>
        <v>7.0041558070755627</v>
      </c>
      <c r="O206" s="3">
        <f t="shared" si="100"/>
        <v>49.058198569790328</v>
      </c>
      <c r="P206">
        <f>SQRT((SUM(O206:O217)-(SUM(N206:N217)^2/12))/11)</f>
        <v>18.863345297764504</v>
      </c>
      <c r="Q206">
        <f>N206/$P$206</f>
        <v>0.37131037451271304</v>
      </c>
      <c r="T206">
        <f>N206-VLOOKUP(B206,$R$2:$S$13,2,0)*$P$206</f>
        <v>-4.2594669159064118</v>
      </c>
      <c r="U206">
        <f>SUMPRODUCT(O206:O217,T206:T217)/SUMSQ(T206:T217)</f>
        <v>40.579663193182476</v>
      </c>
    </row>
    <row r="207" spans="1:21" x14ac:dyDescent="0.25">
      <c r="A207" s="1">
        <v>2</v>
      </c>
      <c r="B207">
        <v>2</v>
      </c>
      <c r="C207" s="1">
        <v>188.38</v>
      </c>
      <c r="E207">
        <f t="shared" si="101"/>
        <v>1.8624999999999545</v>
      </c>
      <c r="F207">
        <f t="shared" si="94"/>
        <v>3.4689062499998307</v>
      </c>
      <c r="H207">
        <f t="shared" si="102"/>
        <v>9.7429985403646752E-2</v>
      </c>
      <c r="L207" s="3">
        <f t="shared" ref="L207:L217" si="103">C207-VLOOKUP(B207,$J$2:$K$13,2,0)*$G$206</f>
        <v>186.6316029603463</v>
      </c>
      <c r="M207" s="3">
        <f t="shared" si="98"/>
        <v>183.36368961598606</v>
      </c>
      <c r="N207" s="3">
        <f t="shared" si="99"/>
        <v>5.0163103840139343</v>
      </c>
      <c r="O207" s="3">
        <f t="shared" si="100"/>
        <v>25.163369868766026</v>
      </c>
      <c r="Q207">
        <f t="shared" ref="Q207:Q217" si="104">N207/$P$206</f>
        <v>0.26592899111105267</v>
      </c>
      <c r="T207">
        <f t="shared" ref="T207:T217" si="105">N207-VLOOKUP(B207,$R$2:$S$13,2,0)*$P$206</f>
        <v>-4.5444794275895255</v>
      </c>
    </row>
    <row r="208" spans="1:21" x14ac:dyDescent="0.25">
      <c r="A208" s="1">
        <v>3</v>
      </c>
      <c r="B208">
        <v>3</v>
      </c>
      <c r="C208" s="1">
        <v>202.51</v>
      </c>
      <c r="E208">
        <f t="shared" si="101"/>
        <v>15.99249999999995</v>
      </c>
      <c r="F208">
        <f t="shared" si="94"/>
        <v>255.7600562499984</v>
      </c>
      <c r="H208">
        <f t="shared" si="102"/>
        <v>0.83659008943240476</v>
      </c>
      <c r="L208" s="3">
        <f t="shared" si="103"/>
        <v>188.35675584019964</v>
      </c>
      <c r="M208" s="3">
        <f t="shared" si="98"/>
        <v>184.96017770582293</v>
      </c>
      <c r="N208" s="3">
        <f t="shared" si="99"/>
        <v>17.549822294177062</v>
      </c>
      <c r="O208" s="3">
        <f t="shared" si="100"/>
        <v>307.99626255719426</v>
      </c>
      <c r="Q208">
        <f t="shared" si="104"/>
        <v>0.93036638078490208</v>
      </c>
      <c r="T208">
        <f t="shared" si="105"/>
        <v>-3.6669770484863484</v>
      </c>
    </row>
    <row r="209" spans="1:21" x14ac:dyDescent="0.25">
      <c r="A209" s="1">
        <v>4</v>
      </c>
      <c r="B209">
        <v>4</v>
      </c>
      <c r="C209" s="1">
        <v>199.88</v>
      </c>
      <c r="E209">
        <f t="shared" si="101"/>
        <v>13.362499999999955</v>
      </c>
      <c r="F209">
        <f t="shared" si="94"/>
        <v>178.55640624999879</v>
      </c>
      <c r="H209">
        <f t="shared" si="102"/>
        <v>0.69901110333221861</v>
      </c>
      <c r="L209" s="3">
        <f t="shared" si="103"/>
        <v>184.47700940075228</v>
      </c>
      <c r="M209" s="3">
        <f t="shared" si="98"/>
        <v>186.7244276388181</v>
      </c>
      <c r="N209" s="3">
        <f t="shared" si="99"/>
        <v>13.155572361181896</v>
      </c>
      <c r="O209" s="3">
        <f t="shared" si="100"/>
        <v>173.06908415029301</v>
      </c>
      <c r="Q209">
        <f t="shared" si="104"/>
        <v>0.69741459712031906</v>
      </c>
      <c r="T209">
        <f t="shared" si="105"/>
        <v>-6.4943651743101007</v>
      </c>
    </row>
    <row r="210" spans="1:21" x14ac:dyDescent="0.25">
      <c r="A210" s="1">
        <v>5</v>
      </c>
      <c r="B210">
        <v>5</v>
      </c>
      <c r="C210" s="1">
        <v>198.28</v>
      </c>
      <c r="E210">
        <f t="shared" si="101"/>
        <v>11.76249999999996</v>
      </c>
      <c r="F210">
        <f t="shared" si="94"/>
        <v>138.35640624999905</v>
      </c>
      <c r="H210">
        <f t="shared" si="102"/>
        <v>0.61531286083780889</v>
      </c>
      <c r="L210" s="3">
        <f t="shared" si="103"/>
        <v>181.64219425586029</v>
      </c>
      <c r="M210" s="3">
        <f t="shared" si="98"/>
        <v>186.91228739847074</v>
      </c>
      <c r="N210" s="3">
        <f t="shared" si="99"/>
        <v>11.367712601529263</v>
      </c>
      <c r="O210" s="3">
        <f t="shared" si="100"/>
        <v>129.22488979096721</v>
      </c>
      <c r="Q210">
        <f t="shared" si="104"/>
        <v>0.60263502693111659</v>
      </c>
      <c r="T210">
        <f t="shared" si="105"/>
        <v>-8.0198716081842001</v>
      </c>
    </row>
    <row r="211" spans="1:21" x14ac:dyDescent="0.25">
      <c r="A211" s="1">
        <v>6</v>
      </c>
      <c r="B211">
        <v>6</v>
      </c>
      <c r="C211" s="1">
        <v>212.36</v>
      </c>
      <c r="E211">
        <f t="shared" si="101"/>
        <v>25.842499999999973</v>
      </c>
      <c r="F211">
        <f t="shared" si="94"/>
        <v>667.83480624999856</v>
      </c>
      <c r="H211">
        <f t="shared" si="102"/>
        <v>1.3518573947886174</v>
      </c>
      <c r="L211" s="3">
        <f t="shared" si="103"/>
        <v>184.6957824955665</v>
      </c>
      <c r="M211" s="3">
        <f t="shared" si="98"/>
        <v>185.54219591496232</v>
      </c>
      <c r="N211" s="3">
        <f t="shared" si="99"/>
        <v>26.817804085037693</v>
      </c>
      <c r="O211" s="3">
        <f t="shared" si="100"/>
        <v>719.19461594346433</v>
      </c>
      <c r="Q211">
        <f t="shared" si="104"/>
        <v>1.4216886592335174</v>
      </c>
      <c r="T211">
        <f t="shared" si="105"/>
        <v>-3.0904842299346456</v>
      </c>
    </row>
    <row r="212" spans="1:21" x14ac:dyDescent="0.25">
      <c r="A212" s="1">
        <v>7</v>
      </c>
      <c r="B212">
        <v>7</v>
      </c>
      <c r="C212" s="1">
        <v>207.05</v>
      </c>
      <c r="E212">
        <f t="shared" si="101"/>
        <v>20.53249999999997</v>
      </c>
      <c r="F212">
        <f t="shared" si="94"/>
        <v>421.58355624999876</v>
      </c>
      <c r="H212">
        <f t="shared" si="102"/>
        <v>1.0740838525102943</v>
      </c>
      <c r="L212" s="3">
        <f t="shared" si="103"/>
        <v>185.40922068220425</v>
      </c>
      <c r="M212" s="3">
        <f t="shared" si="98"/>
        <v>185.16066899054502</v>
      </c>
      <c r="N212" s="3">
        <f t="shared" si="99"/>
        <v>21.889331009454992</v>
      </c>
      <c r="O212" s="3">
        <f t="shared" si="100"/>
        <v>479.1428120414879</v>
      </c>
      <c r="Q212">
        <f t="shared" si="104"/>
        <v>1.1604161756000457</v>
      </c>
      <c r="T212">
        <f t="shared" si="105"/>
        <v>-2.7553942980575137</v>
      </c>
    </row>
    <row r="213" spans="1:21" x14ac:dyDescent="0.25">
      <c r="A213" s="1">
        <v>8</v>
      </c>
      <c r="B213">
        <v>8</v>
      </c>
      <c r="C213" s="1">
        <v>200.4</v>
      </c>
      <c r="E213">
        <f t="shared" si="101"/>
        <v>13.882499999999965</v>
      </c>
      <c r="F213">
        <f t="shared" si="94"/>
        <v>192.72380624999903</v>
      </c>
      <c r="H213">
        <f t="shared" si="102"/>
        <v>0.72621303214290234</v>
      </c>
      <c r="L213" s="3">
        <f t="shared" si="103"/>
        <v>184.7005314430946</v>
      </c>
      <c r="M213" s="3">
        <f t="shared" si="98"/>
        <v>184.9161925349166</v>
      </c>
      <c r="N213" s="3">
        <f t="shared" si="99"/>
        <v>15.483807465083402</v>
      </c>
      <c r="O213" s="3">
        <f t="shared" si="100"/>
        <v>239.74829361577247</v>
      </c>
      <c r="Q213">
        <f t="shared" si="104"/>
        <v>0.82084101312180235</v>
      </c>
      <c r="T213">
        <f t="shared" si="105"/>
        <v>-3.5732464194955931</v>
      </c>
    </row>
    <row r="214" spans="1:21" x14ac:dyDescent="0.25">
      <c r="A214" s="1">
        <v>9</v>
      </c>
      <c r="B214">
        <v>9</v>
      </c>
      <c r="C214" s="1">
        <v>201.2</v>
      </c>
      <c r="E214">
        <f t="shared" si="101"/>
        <v>14.682499999999948</v>
      </c>
      <c r="F214">
        <f t="shared" si="94"/>
        <v>215.57580624999846</v>
      </c>
      <c r="H214">
        <f t="shared" si="102"/>
        <v>0.76806215339010653</v>
      </c>
      <c r="L214" s="3">
        <f t="shared" si="103"/>
        <v>182.89869593803539</v>
      </c>
      <c r="M214" s="3">
        <f t="shared" si="98"/>
        <v>184.18494765549559</v>
      </c>
      <c r="N214" s="3">
        <f t="shared" si="99"/>
        <v>17.015052344504397</v>
      </c>
      <c r="O214" s="3">
        <f t="shared" si="100"/>
        <v>289.51200628622456</v>
      </c>
      <c r="Q214">
        <f t="shared" si="104"/>
        <v>0.9020166930051825</v>
      </c>
      <c r="T214">
        <f t="shared" si="105"/>
        <v>-4.281435536712376</v>
      </c>
    </row>
    <row r="215" spans="1:21" x14ac:dyDescent="0.25">
      <c r="A215" s="1">
        <v>10</v>
      </c>
      <c r="B215">
        <v>10</v>
      </c>
      <c r="C215" s="1">
        <v>199.8</v>
      </c>
      <c r="E215">
        <f t="shared" si="101"/>
        <v>13.28249999999997</v>
      </c>
      <c r="F215">
        <f t="shared" si="94"/>
        <v>176.42480624999922</v>
      </c>
      <c r="H215">
        <f t="shared" si="102"/>
        <v>0.69482619120749889</v>
      </c>
      <c r="L215" s="3">
        <f t="shared" si="103"/>
        <v>183.2133646434304</v>
      </c>
      <c r="M215" s="3">
        <f t="shared" si="98"/>
        <v>183.86928496295224</v>
      </c>
      <c r="N215" s="3">
        <f t="shared" si="99"/>
        <v>15.930715037047776</v>
      </c>
      <c r="O215" s="3">
        <f t="shared" si="100"/>
        <v>253.7876815916201</v>
      </c>
      <c r="Q215">
        <f t="shared" si="104"/>
        <v>0.84453286442971098</v>
      </c>
      <c r="T215">
        <f t="shared" si="105"/>
        <v>-4.0212027954150713</v>
      </c>
    </row>
    <row r="216" spans="1:21" x14ac:dyDescent="0.25">
      <c r="A216" s="1">
        <v>11</v>
      </c>
      <c r="B216">
        <v>11</v>
      </c>
      <c r="C216" s="1">
        <v>203.2</v>
      </c>
      <c r="E216">
        <f t="shared" si="101"/>
        <v>16.682499999999948</v>
      </c>
      <c r="F216">
        <f t="shared" si="94"/>
        <v>278.30580624999823</v>
      </c>
      <c r="H216">
        <f t="shared" si="102"/>
        <v>0.87268495650811895</v>
      </c>
      <c r="L216" s="3">
        <f t="shared" si="103"/>
        <v>186.99013433372295</v>
      </c>
      <c r="M216" s="3">
        <f t="shared" si="98"/>
        <v>184.18351904046625</v>
      </c>
      <c r="N216" s="3">
        <f t="shared" si="99"/>
        <v>19.016480959533737</v>
      </c>
      <c r="O216" s="3">
        <f t="shared" si="100"/>
        <v>361.62654808430915</v>
      </c>
      <c r="Q216">
        <f t="shared" si="104"/>
        <v>1.0081181603449407</v>
      </c>
      <c r="T216">
        <f t="shared" si="105"/>
        <v>-0.55545569324678112</v>
      </c>
    </row>
    <row r="217" spans="1:21" x14ac:dyDescent="0.25">
      <c r="A217" s="1">
        <v>12</v>
      </c>
      <c r="B217">
        <v>12</v>
      </c>
      <c r="C217" s="1">
        <v>262.10000000000002</v>
      </c>
      <c r="E217">
        <f t="shared" si="101"/>
        <v>75.582499999999982</v>
      </c>
      <c r="F217">
        <f t="shared" si="94"/>
        <v>5712.7143062499972</v>
      </c>
      <c r="H217">
        <f t="shared" si="102"/>
        <v>3.9538265083335888</v>
      </c>
      <c r="L217" s="3">
        <f t="shared" si="103"/>
        <v>195.5904827485615</v>
      </c>
      <c r="M217" s="3">
        <f t="shared" si="98"/>
        <v>184.64238940809753</v>
      </c>
      <c r="N217" s="3">
        <f t="shared" si="99"/>
        <v>77.457610591902494</v>
      </c>
      <c r="O217" s="3">
        <f t="shared" si="100"/>
        <v>5999.6814386068054</v>
      </c>
      <c r="Q217">
        <f t="shared" si="104"/>
        <v>4.1062499450233787</v>
      </c>
      <c r="T217">
        <f t="shared" si="105"/>
        <v>3.3321738677815489</v>
      </c>
    </row>
    <row r="218" spans="1:21" x14ac:dyDescent="0.25">
      <c r="A218" s="1" t="s">
        <v>18</v>
      </c>
      <c r="B218">
        <v>1</v>
      </c>
      <c r="C218" s="1">
        <v>190.8</v>
      </c>
      <c r="D218">
        <f>(0.5*C218+SUM(C219:C228)+0.5*C229)/12</f>
        <v>193.31666666666663</v>
      </c>
      <c r="E218">
        <f t="shared" ref="E218:E229" si="106">C218-$D$218</f>
        <v>-2.5166666666666231</v>
      </c>
      <c r="F218">
        <f t="shared" si="94"/>
        <v>6.3336111111108915</v>
      </c>
      <c r="G218">
        <f>SQRT((SUM(F218:F229)-(SUM(E218:E229)^2/12))/11)</f>
        <v>26.068527117207942</v>
      </c>
      <c r="H218">
        <f t="shared" ref="H218:H229" si="107">E218/$G$218</f>
        <v>-9.6540424219263274E-2</v>
      </c>
      <c r="L218" s="3">
        <f>C218-VLOOKUP(B218,$J$2:$K$13,2,0)*$G$218</f>
        <v>188.62276995493963</v>
      </c>
      <c r="M218" s="3">
        <f t="shared" si="98"/>
        <v>186.67864182136898</v>
      </c>
      <c r="N218" s="3">
        <f t="shared" si="99"/>
        <v>4.1213581786310272</v>
      </c>
      <c r="O218" s="3">
        <f t="shared" si="100"/>
        <v>16.985593236568857</v>
      </c>
      <c r="P218">
        <f>SQRT((SUM(O218:O229)-(SUM(N218:N229)^2/12))/11)</f>
        <v>26.024838031481899</v>
      </c>
      <c r="Q218">
        <f>N218/$P$218</f>
        <v>0.1583624910036126</v>
      </c>
      <c r="T218">
        <f>N218-VLOOKUP(B218,$R$2:$S$13,2,0)*$P$218</f>
        <v>-11.418513057679551</v>
      </c>
      <c r="U218">
        <f>SUMPRODUCT(O218:O229,T218:T229)/SUMSQ(T218:T229)</f>
        <v>-2.949304327842122</v>
      </c>
    </row>
    <row r="219" spans="1:21" x14ac:dyDescent="0.25">
      <c r="A219" s="1">
        <v>2</v>
      </c>
      <c r="B219">
        <v>2</v>
      </c>
      <c r="C219" s="1">
        <v>189.1</v>
      </c>
      <c r="E219">
        <f t="shared" si="106"/>
        <v>-4.2166666666666401</v>
      </c>
      <c r="F219">
        <f t="shared" si="94"/>
        <v>17.780277777777552</v>
      </c>
      <c r="H219">
        <f t="shared" si="107"/>
        <v>-0.16175316110909854</v>
      </c>
      <c r="L219" s="3">
        <f t="shared" ref="L219:L229" si="108">C219-VLOOKUP(B219,$J$2:$K$13,2,0)*$G$218</f>
        <v>186.71574384423252</v>
      </c>
      <c r="M219" s="3">
        <f t="shared" si="98"/>
        <v>187.46308952373798</v>
      </c>
      <c r="N219" s="3">
        <f t="shared" si="99"/>
        <v>1.6369104762620168</v>
      </c>
      <c r="O219" s="3">
        <f t="shared" si="100"/>
        <v>2.6794759072963426</v>
      </c>
      <c r="Q219">
        <f t="shared" ref="Q219:Q229" si="109">N219/$P$218</f>
        <v>6.2898008213609941E-2</v>
      </c>
      <c r="T219">
        <f t="shared" ref="T219:T229" si="110">N219-VLOOKUP(B219,$R$2:$S$13,2,0)*$P$218</f>
        <v>-11.553645195191965</v>
      </c>
    </row>
    <row r="220" spans="1:21" x14ac:dyDescent="0.25">
      <c r="A220" s="1">
        <v>3</v>
      </c>
      <c r="B220">
        <v>3</v>
      </c>
      <c r="C220" s="1">
        <v>206</v>
      </c>
      <c r="E220">
        <f t="shared" si="106"/>
        <v>12.683333333333366</v>
      </c>
      <c r="F220">
        <f t="shared" si="94"/>
        <v>160.86694444444527</v>
      </c>
      <c r="H220">
        <f t="shared" si="107"/>
        <v>0.4865381644427868</v>
      </c>
      <c r="L220" s="3">
        <f t="shared" si="108"/>
        <v>186.69948716066909</v>
      </c>
      <c r="M220" s="3">
        <f t="shared" si="98"/>
        <v>188.22649910497739</v>
      </c>
      <c r="N220" s="3">
        <f t="shared" si="99"/>
        <v>17.773500895022607</v>
      </c>
      <c r="O220" s="3">
        <f t="shared" si="100"/>
        <v>315.89733406536942</v>
      </c>
      <c r="Q220">
        <f t="shared" si="109"/>
        <v>0.68294376601008011</v>
      </c>
      <c r="T220">
        <f t="shared" si="110"/>
        <v>-11.498282965324996</v>
      </c>
    </row>
    <row r="221" spans="1:21" x14ac:dyDescent="0.25">
      <c r="A221" s="1">
        <v>4</v>
      </c>
      <c r="B221">
        <v>4</v>
      </c>
      <c r="C221" s="1">
        <v>203.7</v>
      </c>
      <c r="E221">
        <f t="shared" si="106"/>
        <v>10.383333333333354</v>
      </c>
      <c r="F221">
        <f t="shared" si="94"/>
        <v>107.81361111111154</v>
      </c>
      <c r="H221">
        <f t="shared" si="107"/>
        <v>0.39830916747418665</v>
      </c>
      <c r="L221" s="3">
        <f t="shared" si="108"/>
        <v>182.69523144882515</v>
      </c>
      <c r="M221" s="3">
        <f t="shared" si="98"/>
        <v>188.92372360842515</v>
      </c>
      <c r="N221" s="3">
        <f t="shared" si="99"/>
        <v>14.776276391574839</v>
      </c>
      <c r="O221" s="3">
        <f t="shared" si="100"/>
        <v>218.33834400021195</v>
      </c>
      <c r="Q221">
        <f t="shared" si="109"/>
        <v>0.56777592136020882</v>
      </c>
      <c r="T221">
        <f t="shared" si="110"/>
        <v>-12.333784608608422</v>
      </c>
    </row>
    <row r="222" spans="1:21" x14ac:dyDescent="0.25">
      <c r="A222" s="1">
        <v>5</v>
      </c>
      <c r="B222">
        <v>5</v>
      </c>
      <c r="C222" s="1">
        <v>204.7</v>
      </c>
      <c r="E222">
        <f t="shared" si="106"/>
        <v>11.383333333333354</v>
      </c>
      <c r="F222">
        <f t="shared" si="94"/>
        <v>129.58027777777826</v>
      </c>
      <c r="H222">
        <f t="shared" si="107"/>
        <v>0.4366696009387952</v>
      </c>
      <c r="L222" s="3">
        <f t="shared" si="108"/>
        <v>182.01133726250987</v>
      </c>
      <c r="M222" s="3">
        <f t="shared" si="98"/>
        <v>188.06474303144554</v>
      </c>
      <c r="N222" s="3">
        <f t="shared" si="99"/>
        <v>16.635256968554444</v>
      </c>
      <c r="O222" s="3">
        <f t="shared" si="100"/>
        <v>276.7317744098392</v>
      </c>
      <c r="Q222">
        <f t="shared" si="109"/>
        <v>0.63920693563706321</v>
      </c>
      <c r="T222">
        <f t="shared" si="110"/>
        <v>-10.112847936215768</v>
      </c>
    </row>
    <row r="223" spans="1:21" x14ac:dyDescent="0.25">
      <c r="A223" s="1">
        <v>6</v>
      </c>
      <c r="B223">
        <v>6</v>
      </c>
      <c r="C223" s="1">
        <v>216.4</v>
      </c>
      <c r="E223">
        <f t="shared" si="106"/>
        <v>23.083333333333371</v>
      </c>
      <c r="F223">
        <f t="shared" si="94"/>
        <v>532.84027777777953</v>
      </c>
      <c r="H223">
        <f t="shared" si="107"/>
        <v>0.88548667247471635</v>
      </c>
      <c r="L223" s="3">
        <f t="shared" si="108"/>
        <v>178.67482695091914</v>
      </c>
      <c r="M223" s="3">
        <f t="shared" si="98"/>
        <v>185.34891393423521</v>
      </c>
      <c r="N223" s="3">
        <f t="shared" si="99"/>
        <v>31.051086065764792</v>
      </c>
      <c r="O223" s="3">
        <f t="shared" si="100"/>
        <v>964.16994586353246</v>
      </c>
      <c r="Q223">
        <f t="shared" si="109"/>
        <v>1.1931327306707042</v>
      </c>
      <c r="T223">
        <f t="shared" si="110"/>
        <v>-10.211921471305587</v>
      </c>
    </row>
    <row r="224" spans="1:21" x14ac:dyDescent="0.25">
      <c r="A224" s="1">
        <v>7</v>
      </c>
      <c r="B224">
        <v>7</v>
      </c>
      <c r="C224" s="1">
        <v>211.6</v>
      </c>
      <c r="E224">
        <f t="shared" si="106"/>
        <v>18.28333333333336</v>
      </c>
      <c r="F224">
        <f t="shared" si="94"/>
        <v>334.28027777777874</v>
      </c>
      <c r="H224">
        <f t="shared" si="107"/>
        <v>0.70135659184459476</v>
      </c>
      <c r="L224" s="3">
        <f t="shared" si="108"/>
        <v>182.08887630564726</v>
      </c>
      <c r="M224" s="3">
        <f t="shared" si="98"/>
        <v>183.35932533343117</v>
      </c>
      <c r="N224" s="3">
        <f t="shared" si="99"/>
        <v>28.240674666568822</v>
      </c>
      <c r="O224" s="3">
        <f t="shared" si="100"/>
        <v>797.53570562298205</v>
      </c>
      <c r="Q224">
        <f t="shared" si="109"/>
        <v>1.0851431479575955</v>
      </c>
      <c r="T224">
        <f t="shared" si="110"/>
        <v>-5.7604515564869203</v>
      </c>
    </row>
    <row r="225" spans="1:21" x14ac:dyDescent="0.25">
      <c r="A225" s="1">
        <v>8</v>
      </c>
      <c r="B225">
        <v>8</v>
      </c>
      <c r="C225" s="1">
        <v>207.6</v>
      </c>
      <c r="E225">
        <f t="shared" si="106"/>
        <v>14.28333333333336</v>
      </c>
      <c r="F225">
        <f t="shared" si="94"/>
        <v>204.01361111111186</v>
      </c>
      <c r="H225">
        <f t="shared" si="107"/>
        <v>0.54791485798616035</v>
      </c>
      <c r="L225" s="3">
        <f t="shared" si="108"/>
        <v>186.19093003469399</v>
      </c>
      <c r="M225" s="3">
        <f t="shared" si="98"/>
        <v>182.43395182571413</v>
      </c>
      <c r="N225" s="3">
        <f t="shared" si="99"/>
        <v>25.166048174285862</v>
      </c>
      <c r="O225" s="3">
        <f t="shared" si="100"/>
        <v>633.32998071047678</v>
      </c>
      <c r="Q225">
        <f t="shared" si="109"/>
        <v>0.96700114497707268</v>
      </c>
      <c r="T225">
        <f t="shared" si="110"/>
        <v>-1.1260401522829753</v>
      </c>
    </row>
    <row r="226" spans="1:21" x14ac:dyDescent="0.25">
      <c r="A226" s="1">
        <v>9</v>
      </c>
      <c r="B226">
        <v>9</v>
      </c>
      <c r="C226" s="1">
        <v>211.3</v>
      </c>
      <c r="E226">
        <f t="shared" si="106"/>
        <v>17.983333333333377</v>
      </c>
      <c r="F226">
        <f t="shared" si="94"/>
        <v>323.40027777777937</v>
      </c>
      <c r="H226">
        <f t="shared" si="107"/>
        <v>0.68984846180521275</v>
      </c>
      <c r="L226" s="3">
        <f t="shared" si="108"/>
        <v>186.34285589676219</v>
      </c>
      <c r="M226" s="3">
        <f t="shared" si="98"/>
        <v>182.33224040051908</v>
      </c>
      <c r="N226" s="3">
        <f t="shared" si="99"/>
        <v>28.967759599480928</v>
      </c>
      <c r="O226" s="3">
        <f t="shared" si="100"/>
        <v>839.13109621331944</v>
      </c>
      <c r="Q226">
        <f t="shared" si="109"/>
        <v>1.1130812635390475</v>
      </c>
      <c r="T226">
        <f t="shared" si="110"/>
        <v>-0.41396665316665349</v>
      </c>
    </row>
    <row r="227" spans="1:21" x14ac:dyDescent="0.25">
      <c r="A227" s="1">
        <v>10</v>
      </c>
      <c r="B227">
        <v>10</v>
      </c>
      <c r="C227" s="1">
        <v>211.5</v>
      </c>
      <c r="E227">
        <f t="shared" si="106"/>
        <v>18.183333333333366</v>
      </c>
      <c r="F227">
        <f t="shared" si="94"/>
        <v>330.63361111111226</v>
      </c>
      <c r="H227">
        <f t="shared" si="107"/>
        <v>0.69752054849813405</v>
      </c>
      <c r="L227" s="3">
        <f t="shared" si="108"/>
        <v>188.88111735752835</v>
      </c>
      <c r="M227" s="3">
        <f t="shared" si="98"/>
        <v>183.06176529010651</v>
      </c>
      <c r="N227" s="3">
        <f t="shared" si="99"/>
        <v>28.438234709893493</v>
      </c>
      <c r="O227" s="3">
        <f t="shared" si="100"/>
        <v>808.73319341499109</v>
      </c>
      <c r="Q227">
        <f t="shared" si="109"/>
        <v>1.0927343592106948</v>
      </c>
      <c r="T227">
        <f t="shared" si="110"/>
        <v>0.9115462137222039</v>
      </c>
    </row>
    <row r="228" spans="1:21" x14ac:dyDescent="0.25">
      <c r="A228" s="1">
        <v>11</v>
      </c>
      <c r="B228">
        <v>11</v>
      </c>
      <c r="C228" s="1">
        <v>216.8</v>
      </c>
      <c r="E228">
        <f t="shared" si="106"/>
        <v>23.483333333333377</v>
      </c>
      <c r="F228">
        <f t="shared" si="94"/>
        <v>551.46694444444654</v>
      </c>
      <c r="H228">
        <f t="shared" si="107"/>
        <v>0.90083084586056006</v>
      </c>
      <c r="L228" s="3">
        <f t="shared" si="108"/>
        <v>194.69491109717265</v>
      </c>
      <c r="M228" s="3">
        <f t="shared" si="98"/>
        <v>184.43572130911019</v>
      </c>
      <c r="N228" s="3">
        <f t="shared" si="99"/>
        <v>32.364278690889819</v>
      </c>
      <c r="O228" s="3">
        <f t="shared" si="100"/>
        <v>1047.4465351815847</v>
      </c>
      <c r="Q228">
        <f t="shared" si="109"/>
        <v>1.2435919352020244</v>
      </c>
      <c r="T228">
        <f t="shared" si="110"/>
        <v>5.3618317065046668</v>
      </c>
    </row>
    <row r="229" spans="1:21" x14ac:dyDescent="0.25">
      <c r="A229" s="1">
        <v>12</v>
      </c>
      <c r="B229">
        <v>12</v>
      </c>
      <c r="C229" s="1">
        <v>291.39999999999998</v>
      </c>
      <c r="E229">
        <f t="shared" si="106"/>
        <v>98.083333333333343</v>
      </c>
      <c r="F229">
        <f t="shared" si="94"/>
        <v>9620.3402777777792</v>
      </c>
      <c r="H229">
        <f t="shared" si="107"/>
        <v>3.7625191823203594</v>
      </c>
      <c r="L229" s="3">
        <f t="shared" si="108"/>
        <v>200.70222236290482</v>
      </c>
      <c r="M229" s="3">
        <f t="shared" si="98"/>
        <v>187.63973813836088</v>
      </c>
      <c r="N229" s="3">
        <f t="shared" si="99"/>
        <v>103.76026186163909</v>
      </c>
      <c r="O229" s="3">
        <f t="shared" si="100"/>
        <v>10766.191941595916</v>
      </c>
      <c r="Q229">
        <f t="shared" si="109"/>
        <v>3.9869705139421692</v>
      </c>
      <c r="T229">
        <f t="shared" si="110"/>
        <v>1.4930099873532754</v>
      </c>
    </row>
    <row r="230" spans="1:21" x14ac:dyDescent="0.25">
      <c r="A230" s="1" t="s">
        <v>19</v>
      </c>
      <c r="B230">
        <v>1</v>
      </c>
      <c r="C230" s="1">
        <v>210.4</v>
      </c>
      <c r="D230">
        <f>(0.5*C230+SUM(C231:C240)+0.5*C241)/12</f>
        <v>209.82916666666665</v>
      </c>
      <c r="E230">
        <f t="shared" ref="E230:E241" si="111">C230-$D$230</f>
        <v>0.57083333333335418</v>
      </c>
      <c r="F230">
        <f t="shared" si="94"/>
        <v>0.32585069444446824</v>
      </c>
      <c r="G230">
        <f>SQRT((SUM(F230:F241)-(SUM(E230:E241)^2/12))/11)</f>
        <v>24.821453330829485</v>
      </c>
      <c r="H230">
        <f t="shared" ref="H230:H241" si="112">E230/$G$230</f>
        <v>2.2997578978357028E-2</v>
      </c>
      <c r="L230" s="3">
        <f>C230-VLOOKUP(B230,$J$2:$K$13,2,0)*$G$230</f>
        <v>208.3269249194262</v>
      </c>
      <c r="M230" s="3">
        <f t="shared" si="98"/>
        <v>191.36240734981237</v>
      </c>
      <c r="N230" s="3">
        <f t="shared" si="99"/>
        <v>19.037592650187634</v>
      </c>
      <c r="O230" s="3">
        <f t="shared" si="100"/>
        <v>362.42993391447823</v>
      </c>
      <c r="P230">
        <f>SQRT((SUM(O230:O241)-(SUM(N230:N241)^2/12))/11)</f>
        <v>23.859287056500918</v>
      </c>
      <c r="Q230">
        <f>N230/$P$230</f>
        <v>0.79791121189434189</v>
      </c>
      <c r="T230">
        <f>N230-VLOOKUP(B230,$R$2:$S$13,2,0)*$P$230</f>
        <v>4.7908085511019802</v>
      </c>
      <c r="U230">
        <f>SUMPRODUCT(O230:O241,T230:T241)/SUMSQ(T230:T241)</f>
        <v>188.09768181710999</v>
      </c>
    </row>
    <row r="231" spans="1:21" x14ac:dyDescent="0.25">
      <c r="A231" s="1">
        <v>2</v>
      </c>
      <c r="B231">
        <v>2</v>
      </c>
      <c r="C231" s="1">
        <v>212.1</v>
      </c>
      <c r="E231">
        <f t="shared" si="111"/>
        <v>2.2708333333333428</v>
      </c>
      <c r="F231">
        <f t="shared" si="94"/>
        <v>5.1566840277778212</v>
      </c>
      <c r="H231">
        <f t="shared" si="112"/>
        <v>9.1486719293461125E-2</v>
      </c>
      <c r="L231" s="3">
        <f t="shared" ref="L231:L241" si="113">C231-VLOOKUP(B231,$J$2:$K$13,2,0)*$G$230</f>
        <v>209.82980258404933</v>
      </c>
      <c r="M231" s="3">
        <f t="shared" si="98"/>
        <v>195.78960632675881</v>
      </c>
      <c r="N231" s="3">
        <f t="shared" si="99"/>
        <v>16.31039367324118</v>
      </c>
      <c r="O231" s="3">
        <f t="shared" si="100"/>
        <v>266.02894177610591</v>
      </c>
      <c r="Q231">
        <f t="shared" ref="Q231:Q241" si="114">N231/$P$230</f>
        <v>0.6836077555300254</v>
      </c>
      <c r="T231">
        <f t="shared" ref="T231:T241" si="115">N231-VLOOKUP(B231,$R$2:$S$13,2,0)*$P$230</f>
        <v>4.2174364060617453</v>
      </c>
    </row>
    <row r="232" spans="1:21" x14ac:dyDescent="0.25">
      <c r="A232" s="1">
        <v>3</v>
      </c>
      <c r="B232">
        <v>3</v>
      </c>
      <c r="C232" s="1">
        <v>224.2</v>
      </c>
      <c r="E232">
        <f t="shared" si="111"/>
        <v>14.370833333333337</v>
      </c>
      <c r="F232">
        <f t="shared" si="94"/>
        <v>206.52085069444456</v>
      </c>
      <c r="H232">
        <f t="shared" si="112"/>
        <v>0.57896824741861685</v>
      </c>
      <c r="L232" s="3">
        <f t="shared" si="113"/>
        <v>205.82279071047734</v>
      </c>
      <c r="M232" s="3">
        <f t="shared" si="98"/>
        <v>200.48699566421629</v>
      </c>
      <c r="N232" s="3">
        <f t="shared" si="99"/>
        <v>23.713004335783694</v>
      </c>
      <c r="O232" s="3">
        <f t="shared" si="100"/>
        <v>562.30657462889621</v>
      </c>
      <c r="Q232">
        <f t="shared" si="114"/>
        <v>0.99386893999092207</v>
      </c>
      <c r="T232">
        <f t="shared" si="115"/>
        <v>-3.1230471675929721</v>
      </c>
    </row>
    <row r="233" spans="1:21" x14ac:dyDescent="0.25">
      <c r="A233" s="1">
        <v>4</v>
      </c>
      <c r="B233">
        <v>4</v>
      </c>
      <c r="C233" s="1">
        <v>226.2</v>
      </c>
      <c r="E233">
        <f t="shared" si="111"/>
        <v>16.370833333333337</v>
      </c>
      <c r="F233">
        <f t="shared" si="94"/>
        <v>268.00418402777791</v>
      </c>
      <c r="H233">
        <f t="shared" si="112"/>
        <v>0.65954370661285755</v>
      </c>
      <c r="L233" s="3">
        <f t="shared" si="113"/>
        <v>206.20006367932831</v>
      </c>
      <c r="M233" s="3">
        <f t="shared" si="98"/>
        <v>203.87533033480605</v>
      </c>
      <c r="N233" s="3">
        <f t="shared" si="99"/>
        <v>22.324669665193937</v>
      </c>
      <c r="O233" s="3">
        <f t="shared" si="100"/>
        <v>498.39087566003036</v>
      </c>
      <c r="Q233">
        <f t="shared" si="114"/>
        <v>0.93568050094401944</v>
      </c>
      <c r="T233">
        <f t="shared" si="115"/>
        <v>-2.5295379475552835</v>
      </c>
    </row>
    <row r="234" spans="1:21" x14ac:dyDescent="0.25">
      <c r="A234" s="1">
        <v>5</v>
      </c>
      <c r="B234">
        <v>5</v>
      </c>
      <c r="C234" s="1">
        <v>230.5</v>
      </c>
      <c r="E234">
        <f t="shared" si="111"/>
        <v>20.670833333333348</v>
      </c>
      <c r="F234">
        <f t="shared" si="94"/>
        <v>427.28335069444506</v>
      </c>
      <c r="H234">
        <f t="shared" si="112"/>
        <v>0.83278094388047541</v>
      </c>
      <c r="L234" s="3">
        <f t="shared" si="113"/>
        <v>208.89672411312441</v>
      </c>
      <c r="M234" s="3">
        <f t="shared" si="98"/>
        <v>206.17636085123718</v>
      </c>
      <c r="N234" s="3">
        <f t="shared" si="99"/>
        <v>24.323639148762823</v>
      </c>
      <c r="O234" s="3">
        <f t="shared" si="100"/>
        <v>591.63942143922736</v>
      </c>
      <c r="Q234">
        <f t="shared" si="114"/>
        <v>1.0194621109659427</v>
      </c>
      <c r="T234">
        <f t="shared" si="115"/>
        <v>-0.19873107188184846</v>
      </c>
    </row>
    <row r="235" spans="1:21" x14ac:dyDescent="0.25">
      <c r="A235" s="1">
        <v>6</v>
      </c>
      <c r="B235">
        <v>6</v>
      </c>
      <c r="C235" s="1">
        <v>238.1</v>
      </c>
      <c r="E235">
        <f t="shared" si="111"/>
        <v>28.270833333333343</v>
      </c>
      <c r="F235">
        <f t="shared" si="94"/>
        <v>799.24001736111165</v>
      </c>
      <c r="H235">
        <f t="shared" si="112"/>
        <v>1.1389676888185898</v>
      </c>
      <c r="L235" s="3">
        <f t="shared" si="113"/>
        <v>202.17953475756173</v>
      </c>
      <c r="M235" s="3">
        <f t="shared" si="98"/>
        <v>207.81526120128109</v>
      </c>
      <c r="N235" s="3">
        <f t="shared" si="99"/>
        <v>30.284738798718905</v>
      </c>
      <c r="O235" s="3">
        <f t="shared" si="100"/>
        <v>917.16540410663015</v>
      </c>
      <c r="Q235">
        <f t="shared" si="114"/>
        <v>1.2693061082253609</v>
      </c>
      <c r="T235">
        <f t="shared" si="115"/>
        <v>-7.5447355077332361</v>
      </c>
    </row>
    <row r="236" spans="1:21" x14ac:dyDescent="0.25">
      <c r="A236" s="1">
        <v>7</v>
      </c>
      <c r="B236">
        <v>7</v>
      </c>
      <c r="C236" s="1">
        <v>228.6</v>
      </c>
      <c r="E236">
        <f t="shared" si="111"/>
        <v>18.770833333333343</v>
      </c>
      <c r="F236">
        <f t="shared" si="94"/>
        <v>352.34418402777811</v>
      </c>
      <c r="H236">
        <f t="shared" si="112"/>
        <v>0.75623425764594654</v>
      </c>
      <c r="L236" s="3">
        <f t="shared" si="113"/>
        <v>200.50063802890574</v>
      </c>
      <c r="M236" s="3">
        <f t="shared" si="98"/>
        <v>206.58578316890822</v>
      </c>
      <c r="N236" s="3">
        <f t="shared" si="99"/>
        <v>22.014216831091773</v>
      </c>
      <c r="O236" s="3">
        <f t="shared" si="100"/>
        <v>484.62574268632426</v>
      </c>
      <c r="Q236">
        <f t="shared" si="114"/>
        <v>0.92266867735654234</v>
      </c>
      <c r="T236">
        <f t="shared" si="115"/>
        <v>-9.157644058834169</v>
      </c>
    </row>
    <row r="237" spans="1:21" x14ac:dyDescent="0.25">
      <c r="A237" s="1">
        <v>8</v>
      </c>
      <c r="B237">
        <v>8</v>
      </c>
      <c r="C237" s="1">
        <v>220.1</v>
      </c>
      <c r="E237">
        <f t="shared" si="111"/>
        <v>10.270833333333343</v>
      </c>
      <c r="F237">
        <f t="shared" si="94"/>
        <v>105.4900173611113</v>
      </c>
      <c r="H237">
        <f t="shared" si="112"/>
        <v>0.41378855607042375</v>
      </c>
      <c r="L237" s="3">
        <f t="shared" si="113"/>
        <v>199.71510335390127</v>
      </c>
      <c r="M237" s="3">
        <f t="shared" si="98"/>
        <v>204.7199502578795</v>
      </c>
      <c r="N237" s="3">
        <f t="shared" si="99"/>
        <v>15.380049742120491</v>
      </c>
      <c r="O237" s="3">
        <f t="shared" si="100"/>
        <v>236.54593007010058</v>
      </c>
      <c r="Q237">
        <f t="shared" si="114"/>
        <v>0.64461480788169245</v>
      </c>
      <c r="T237">
        <f t="shared" si="115"/>
        <v>-8.7242494638777792</v>
      </c>
    </row>
    <row r="238" spans="1:21" x14ac:dyDescent="0.25">
      <c r="A238" s="1">
        <v>9</v>
      </c>
      <c r="B238">
        <v>9</v>
      </c>
      <c r="C238" s="1">
        <v>221.2</v>
      </c>
      <c r="E238">
        <f t="shared" si="111"/>
        <v>11.370833333333337</v>
      </c>
      <c r="F238">
        <f t="shared" si="94"/>
        <v>129.29585069444454</v>
      </c>
      <c r="H238">
        <f t="shared" si="112"/>
        <v>0.45810505862725587</v>
      </c>
      <c r="L238" s="3">
        <f t="shared" si="113"/>
        <v>197.43676301909716</v>
      </c>
      <c r="M238" s="3">
        <f t="shared" si="98"/>
        <v>203.49841278656427</v>
      </c>
      <c r="N238" s="3">
        <f t="shared" si="99"/>
        <v>17.701587213435715</v>
      </c>
      <c r="O238" s="3">
        <f t="shared" si="100"/>
        <v>313.34618987487079</v>
      </c>
      <c r="Q238">
        <f t="shared" si="114"/>
        <v>0.74191601666540918</v>
      </c>
      <c r="T238">
        <f t="shared" si="115"/>
        <v>-9.2352582735342565</v>
      </c>
    </row>
    <row r="239" spans="1:21" x14ac:dyDescent="0.25">
      <c r="A239" s="1">
        <v>10</v>
      </c>
      <c r="B239">
        <v>10</v>
      </c>
      <c r="C239" s="1">
        <v>227</v>
      </c>
      <c r="E239">
        <f t="shared" si="111"/>
        <v>17.170833333333348</v>
      </c>
      <c r="F239">
        <f t="shared" si="94"/>
        <v>294.83751736111162</v>
      </c>
      <c r="H239">
        <f t="shared" si="112"/>
        <v>0.69177389029055425</v>
      </c>
      <c r="L239" s="3">
        <f t="shared" si="113"/>
        <v>205.46316604765082</v>
      </c>
      <c r="M239" s="3">
        <f t="shared" si="98"/>
        <v>201.74575265451807</v>
      </c>
      <c r="N239" s="3">
        <f t="shared" si="99"/>
        <v>25.254247345481929</v>
      </c>
      <c r="O239" s="3">
        <f t="shared" si="100"/>
        <v>637.77700898678108</v>
      </c>
      <c r="Q239">
        <f t="shared" si="114"/>
        <v>1.0584661346199331</v>
      </c>
      <c r="T239">
        <f t="shared" si="115"/>
        <v>1.8080198137919723E-2</v>
      </c>
    </row>
    <row r="240" spans="1:21" x14ac:dyDescent="0.25">
      <c r="A240" s="1">
        <v>11</v>
      </c>
      <c r="B240">
        <v>11</v>
      </c>
      <c r="C240" s="1">
        <v>231.7</v>
      </c>
      <c r="E240">
        <f t="shared" si="111"/>
        <v>21.870833333333337</v>
      </c>
      <c r="F240">
        <f t="shared" si="94"/>
        <v>478.33335069444462</v>
      </c>
      <c r="H240">
        <f t="shared" si="112"/>
        <v>0.88112621939701929</v>
      </c>
      <c r="L240" s="3">
        <f t="shared" si="113"/>
        <v>210.65238077286</v>
      </c>
      <c r="M240" s="3">
        <f t="shared" si="98"/>
        <v>201.05904104142331</v>
      </c>
      <c r="N240" s="3">
        <f t="shared" si="99"/>
        <v>30.640958958576675</v>
      </c>
      <c r="O240" s="3">
        <f t="shared" si="100"/>
        <v>938.86836590118025</v>
      </c>
      <c r="Q240">
        <f t="shared" si="114"/>
        <v>1.284236150309779</v>
      </c>
      <c r="T240">
        <f t="shared" si="115"/>
        <v>5.8854106992929403</v>
      </c>
    </row>
    <row r="241" spans="1:21" x14ac:dyDescent="0.25">
      <c r="A241" s="1">
        <v>12</v>
      </c>
      <c r="B241">
        <v>12</v>
      </c>
      <c r="C241" s="1">
        <v>306.10000000000002</v>
      </c>
      <c r="E241">
        <f t="shared" si="111"/>
        <v>96.270833333333371</v>
      </c>
      <c r="F241">
        <f t="shared" si="94"/>
        <v>9268.0733506944525</v>
      </c>
      <c r="H241">
        <f t="shared" si="112"/>
        <v>3.878533301422773</v>
      </c>
      <c r="L241" s="3">
        <f t="shared" si="113"/>
        <v>219.74104904327152</v>
      </c>
      <c r="M241" s="3">
        <f t="shared" si="98"/>
        <v>202.75361024448299</v>
      </c>
      <c r="N241" s="3">
        <f t="shared" si="99"/>
        <v>103.34638975551704</v>
      </c>
      <c r="O241" s="3">
        <f t="shared" si="100"/>
        <v>10680.476275499237</v>
      </c>
      <c r="Q241">
        <f t="shared" si="114"/>
        <v>4.3314953003743817</v>
      </c>
      <c r="T241">
        <f t="shared" si="115"/>
        <v>9.5888910154133384</v>
      </c>
    </row>
    <row r="242" spans="1:21" x14ac:dyDescent="0.25">
      <c r="A242" s="1" t="s">
        <v>20</v>
      </c>
      <c r="B242">
        <v>1</v>
      </c>
      <c r="C242" s="1">
        <v>222.6</v>
      </c>
      <c r="D242">
        <f>(0.5*C242+SUM(C243:C252)+0.5*C253)/12</f>
        <v>222.60000000000005</v>
      </c>
      <c r="E242">
        <f t="shared" ref="E242:E253" si="116">C242-$D$242</f>
        <v>0</v>
      </c>
      <c r="F242">
        <f t="shared" si="94"/>
        <v>0</v>
      </c>
      <c r="G242">
        <f>SQRT((SUM(F242:F253)-(SUM(E242:E253)^2/12))/11)</f>
        <v>24.40097334124194</v>
      </c>
      <c r="H242">
        <f t="shared" ref="H242:H253" si="117">E242/$G$242</f>
        <v>0</v>
      </c>
      <c r="L242" s="3">
        <f>C242-VLOOKUP(B242,$J$2:$K$13,2,0)*$G$242</f>
        <v>220.56204319298882</v>
      </c>
      <c r="M242" s="3">
        <f t="shared" si="98"/>
        <v>206.60169244735613</v>
      </c>
      <c r="N242" s="3">
        <f t="shared" si="99"/>
        <v>15.998307552643865</v>
      </c>
      <c r="O242" s="3">
        <f t="shared" si="100"/>
        <v>255.94584454898174</v>
      </c>
      <c r="P242">
        <f>SQRT((SUM(O242:O253)-(SUM(N242:N253)^2/12))/11)</f>
        <v>23.137799656688525</v>
      </c>
      <c r="Q242">
        <f>N242/$P$242</f>
        <v>0.69143599607662687</v>
      </c>
      <c r="T242">
        <f>N242-VLOOKUP(B242,$R$2:$S$13,2,0)*$P$242</f>
        <v>2.1823357905319263</v>
      </c>
      <c r="U242">
        <f>SUMPRODUCT(O242:O253,T242:T253)/SUMSQ(T242:T253)</f>
        <v>205.51006224383639</v>
      </c>
    </row>
    <row r="243" spans="1:21" x14ac:dyDescent="0.25">
      <c r="A243" s="1">
        <v>2</v>
      </c>
      <c r="B243">
        <v>2</v>
      </c>
      <c r="C243" s="1">
        <v>220.3</v>
      </c>
      <c r="E243">
        <f t="shared" si="116"/>
        <v>-2.3000000000000398</v>
      </c>
      <c r="F243">
        <f t="shared" si="94"/>
        <v>5.290000000000183</v>
      </c>
      <c r="H243">
        <f t="shared" si="117"/>
        <v>-9.4258535011496239E-2</v>
      </c>
      <c r="L243" s="3">
        <f t="shared" ref="L243:L253" si="118">C243-VLOOKUP(B243,$J$2:$K$13,2,0)*$G$242</f>
        <v>218.0682601462677</v>
      </c>
      <c r="M243" s="3">
        <f t="shared" si="98"/>
        <v>210.77108041517363</v>
      </c>
      <c r="N243" s="3">
        <f t="shared" si="99"/>
        <v>9.528919584826383</v>
      </c>
      <c r="O243" s="3">
        <f t="shared" si="100"/>
        <v>90.800308454087812</v>
      </c>
      <c r="Q243">
        <f t="shared" ref="Q243:Q253" si="119">N243/$P$242</f>
        <v>0.41183343819263407</v>
      </c>
      <c r="T243">
        <f t="shared" ref="T243:T253" si="120">N243-VLOOKUP(B243,$R$2:$S$13,2,0)*$P$242</f>
        <v>-2.198355494361504</v>
      </c>
    </row>
    <row r="244" spans="1:21" x14ac:dyDescent="0.25">
      <c r="A244" s="1">
        <v>3</v>
      </c>
      <c r="B244">
        <v>3</v>
      </c>
      <c r="C244" s="1">
        <v>236.9</v>
      </c>
      <c r="E244">
        <f t="shared" si="116"/>
        <v>14.299999999999955</v>
      </c>
      <c r="F244">
        <f t="shared" si="94"/>
        <v>204.4899999999987</v>
      </c>
      <c r="H244">
        <f t="shared" si="117"/>
        <v>0.5860421959410298</v>
      </c>
      <c r="L244" s="3">
        <f t="shared" si="118"/>
        <v>218.83410401948126</v>
      </c>
      <c r="M244" s="3">
        <f t="shared" si="98"/>
        <v>214.89737984060775</v>
      </c>
      <c r="N244" s="3">
        <f t="shared" si="99"/>
        <v>22.002620159392251</v>
      </c>
      <c r="O244" s="3">
        <f t="shared" si="100"/>
        <v>484.1152938784943</v>
      </c>
      <c r="Q244">
        <f t="shared" si="119"/>
        <v>0.95093831245236304</v>
      </c>
      <c r="T244">
        <f t="shared" si="120"/>
        <v>-4.0219287632680647</v>
      </c>
    </row>
    <row r="245" spans="1:21" x14ac:dyDescent="0.25">
      <c r="A245" s="1">
        <v>4</v>
      </c>
      <c r="B245">
        <v>4</v>
      </c>
      <c r="C245" s="1">
        <v>246.8</v>
      </c>
      <c r="E245">
        <f t="shared" si="116"/>
        <v>24.19999999999996</v>
      </c>
      <c r="F245">
        <f t="shared" si="94"/>
        <v>585.63999999999805</v>
      </c>
      <c r="H245">
        <f t="shared" si="117"/>
        <v>0.99176371620789816</v>
      </c>
      <c r="L245" s="3">
        <f t="shared" si="118"/>
        <v>227.13886628301884</v>
      </c>
      <c r="M245" s="3">
        <f t="shared" si="98"/>
        <v>217.57156743497384</v>
      </c>
      <c r="N245" s="3">
        <f t="shared" si="99"/>
        <v>29.228432565026168</v>
      </c>
      <c r="O245" s="3">
        <f t="shared" si="100"/>
        <v>854.30127020828218</v>
      </c>
      <c r="Q245">
        <f t="shared" si="119"/>
        <v>1.2632330212340221</v>
      </c>
      <c r="T245">
        <f t="shared" si="120"/>
        <v>5.1257980224384845</v>
      </c>
    </row>
    <row r="246" spans="1:21" x14ac:dyDescent="0.25">
      <c r="A246" s="1">
        <v>5</v>
      </c>
      <c r="B246">
        <v>5</v>
      </c>
      <c r="C246" s="1">
        <v>242.9</v>
      </c>
      <c r="E246">
        <f t="shared" si="116"/>
        <v>20.299999999999955</v>
      </c>
      <c r="F246">
        <f t="shared" si="94"/>
        <v>412.08999999999816</v>
      </c>
      <c r="H246">
        <f t="shared" si="117"/>
        <v>0.83193402640579839</v>
      </c>
      <c r="L246" s="3">
        <f t="shared" si="118"/>
        <v>221.66268758427572</v>
      </c>
      <c r="M246" s="3">
        <f t="shared" si="98"/>
        <v>220.86886453700563</v>
      </c>
      <c r="N246" s="3">
        <f t="shared" si="99"/>
        <v>22.031135462994371</v>
      </c>
      <c r="O246" s="3">
        <f t="shared" si="100"/>
        <v>485.37092978880821</v>
      </c>
      <c r="Q246">
        <f t="shared" si="119"/>
        <v>0.95217072452374496</v>
      </c>
      <c r="T246">
        <f t="shared" si="120"/>
        <v>-1.7496962076579159</v>
      </c>
    </row>
    <row r="247" spans="1:21" x14ac:dyDescent="0.25">
      <c r="A247" s="1">
        <v>6</v>
      </c>
      <c r="B247">
        <v>6</v>
      </c>
      <c r="C247" s="1">
        <v>252.3</v>
      </c>
      <c r="E247">
        <f t="shared" si="116"/>
        <v>29.69999999999996</v>
      </c>
      <c r="F247">
        <f t="shared" si="94"/>
        <v>882.08999999999764</v>
      </c>
      <c r="H247">
        <f t="shared" si="117"/>
        <v>1.2171645608006028</v>
      </c>
      <c r="L247" s="3">
        <f t="shared" si="118"/>
        <v>216.9880340524987</v>
      </c>
      <c r="M247" s="3">
        <f t="shared" si="98"/>
        <v>221.25319224520649</v>
      </c>
      <c r="N247" s="3">
        <f t="shared" si="99"/>
        <v>31.04680775479352</v>
      </c>
      <c r="O247" s="3">
        <f t="shared" si="100"/>
        <v>963.90427176310698</v>
      </c>
      <c r="Q247">
        <f t="shared" si="119"/>
        <v>1.341821962998055</v>
      </c>
      <c r="T247">
        <f t="shared" si="120"/>
        <v>-5.6387309014022478</v>
      </c>
    </row>
    <row r="248" spans="1:21" x14ac:dyDescent="0.25">
      <c r="A248" s="1">
        <v>7</v>
      </c>
      <c r="B248">
        <v>7</v>
      </c>
      <c r="C248" s="1">
        <v>244.3</v>
      </c>
      <c r="E248">
        <f t="shared" si="116"/>
        <v>21.69999999999996</v>
      </c>
      <c r="F248">
        <f t="shared" si="94"/>
        <v>470.88999999999828</v>
      </c>
      <c r="H248">
        <f t="shared" si="117"/>
        <v>0.88930878684757797</v>
      </c>
      <c r="L248" s="3">
        <f t="shared" si="118"/>
        <v>216.67664639439286</v>
      </c>
      <c r="M248" s="3">
        <f t="shared" si="98"/>
        <v>220.53839041710845</v>
      </c>
      <c r="N248" s="3">
        <f t="shared" si="99"/>
        <v>23.761609582891566</v>
      </c>
      <c r="O248" s="3">
        <f t="shared" si="100"/>
        <v>564.61408996976434</v>
      </c>
      <c r="Q248">
        <f t="shared" si="119"/>
        <v>1.0269606416970904</v>
      </c>
      <c r="T248">
        <f t="shared" si="120"/>
        <v>-6.4676370198795361</v>
      </c>
    </row>
    <row r="249" spans="1:21" x14ac:dyDescent="0.25">
      <c r="A249" s="1">
        <v>8</v>
      </c>
      <c r="B249">
        <v>8</v>
      </c>
      <c r="C249" s="1">
        <v>236.4</v>
      </c>
      <c r="E249">
        <f t="shared" si="116"/>
        <v>13.799999999999955</v>
      </c>
      <c r="F249">
        <f t="shared" si="94"/>
        <v>190.43999999999875</v>
      </c>
      <c r="H249">
        <f t="shared" si="117"/>
        <v>0.5655512100689658</v>
      </c>
      <c r="L249" s="3">
        <f t="shared" si="118"/>
        <v>216.36042725638399</v>
      </c>
      <c r="M249" s="3">
        <f t="shared" si="98"/>
        <v>220.26006766673351</v>
      </c>
      <c r="N249" s="3">
        <f t="shared" si="99"/>
        <v>16.139932333266501</v>
      </c>
      <c r="O249" s="3">
        <f t="shared" si="100"/>
        <v>260.49741572242141</v>
      </c>
      <c r="Q249">
        <f t="shared" si="119"/>
        <v>0.69755692298947158</v>
      </c>
      <c r="T249">
        <f t="shared" si="120"/>
        <v>-7.2354704846187339</v>
      </c>
    </row>
    <row r="250" spans="1:21" x14ac:dyDescent="0.25">
      <c r="A250" s="1">
        <v>9</v>
      </c>
      <c r="B250">
        <v>9</v>
      </c>
      <c r="C250" s="1">
        <v>236.9</v>
      </c>
      <c r="E250">
        <f t="shared" si="116"/>
        <v>14.299999999999955</v>
      </c>
      <c r="F250">
        <f t="shared" si="94"/>
        <v>204.4899999999987</v>
      </c>
      <c r="H250">
        <f t="shared" si="117"/>
        <v>0.5860421959410298</v>
      </c>
      <c r="L250" s="3">
        <f t="shared" si="118"/>
        <v>213.53931662887658</v>
      </c>
      <c r="M250" s="3">
        <f t="shared" si="98"/>
        <v>219.765332314114</v>
      </c>
      <c r="N250" s="3">
        <f t="shared" si="99"/>
        <v>17.134667685886001</v>
      </c>
      <c r="O250" s="3">
        <f t="shared" si="100"/>
        <v>293.59683670574594</v>
      </c>
      <c r="Q250">
        <f t="shared" si="119"/>
        <v>0.74054870990867194</v>
      </c>
      <c r="T250">
        <f t="shared" si="120"/>
        <v>-8.9876272839826328</v>
      </c>
    </row>
    <row r="251" spans="1:21" x14ac:dyDescent="0.25">
      <c r="A251" s="1">
        <v>10</v>
      </c>
      <c r="B251">
        <v>10</v>
      </c>
      <c r="C251" s="1">
        <v>241.4</v>
      </c>
      <c r="E251">
        <f t="shared" si="116"/>
        <v>18.799999999999955</v>
      </c>
      <c r="F251">
        <f t="shared" si="94"/>
        <v>353.43999999999829</v>
      </c>
      <c r="H251">
        <f t="shared" si="117"/>
        <v>0.7704610687896063</v>
      </c>
      <c r="L251" s="3">
        <f t="shared" si="118"/>
        <v>220.22800398019785</v>
      </c>
      <c r="M251" s="3">
        <f t="shared" si="98"/>
        <v>217.0454223832856</v>
      </c>
      <c r="N251" s="3">
        <f t="shared" si="99"/>
        <v>24.354577616714408</v>
      </c>
      <c r="O251" s="3">
        <f t="shared" si="100"/>
        <v>593.14545088856642</v>
      </c>
      <c r="Q251">
        <f t="shared" si="119"/>
        <v>1.0525883177346185</v>
      </c>
      <c r="T251">
        <f t="shared" si="120"/>
        <v>-0.11846628334853193</v>
      </c>
    </row>
    <row r="252" spans="1:21" x14ac:dyDescent="0.25">
      <c r="A252" s="1">
        <v>11</v>
      </c>
      <c r="B252">
        <v>11</v>
      </c>
      <c r="C252" s="1">
        <v>243.3</v>
      </c>
      <c r="E252">
        <f t="shared" si="116"/>
        <v>20.69999999999996</v>
      </c>
      <c r="F252">
        <f t="shared" si="94"/>
        <v>428.48999999999836</v>
      </c>
      <c r="H252">
        <f t="shared" si="117"/>
        <v>0.84832681510344987</v>
      </c>
      <c r="L252" s="3">
        <f t="shared" si="118"/>
        <v>222.60893131788706</v>
      </c>
      <c r="M252" s="3">
        <f t="shared" si="98"/>
        <v>216.75848566247001</v>
      </c>
      <c r="N252" s="3">
        <f t="shared" si="99"/>
        <v>26.541514337530003</v>
      </c>
      <c r="O252" s="3">
        <f t="shared" si="100"/>
        <v>704.45198332931068</v>
      </c>
      <c r="Q252">
        <f t="shared" si="119"/>
        <v>1.1471062387670712</v>
      </c>
      <c r="T252">
        <f t="shared" si="120"/>
        <v>2.5345557616774954</v>
      </c>
    </row>
    <row r="253" spans="1:21" x14ac:dyDescent="0.25">
      <c r="A253" s="1">
        <v>12</v>
      </c>
      <c r="B253">
        <v>12</v>
      </c>
      <c r="C253" s="1">
        <v>316.8</v>
      </c>
      <c r="E253">
        <f t="shared" si="116"/>
        <v>94.19999999999996</v>
      </c>
      <c r="F253">
        <f t="shared" si="94"/>
        <v>8873.6399999999921</v>
      </c>
      <c r="H253">
        <f t="shared" si="117"/>
        <v>3.8605017382968647</v>
      </c>
      <c r="L253" s="3">
        <f t="shared" si="118"/>
        <v>231.90398557301836</v>
      </c>
      <c r="M253" s="3">
        <f t="shared" si="98"/>
        <v>217.88266511554767</v>
      </c>
      <c r="N253" s="3">
        <f t="shared" si="99"/>
        <v>98.917334884452345</v>
      </c>
      <c r="O253" s="3">
        <f t="shared" si="100"/>
        <v>9784.639140642892</v>
      </c>
      <c r="Q253">
        <f t="shared" si="119"/>
        <v>4.2751400890385858</v>
      </c>
      <c r="T253">
        <f t="shared" si="120"/>
        <v>7.9949943709428481</v>
      </c>
    </row>
    <row r="254" spans="1:21" x14ac:dyDescent="0.25">
      <c r="A254" s="1" t="s">
        <v>21</v>
      </c>
      <c r="B254">
        <v>1</v>
      </c>
      <c r="C254" s="1">
        <v>235.4</v>
      </c>
      <c r="D254">
        <f>(0.5*C254+SUM(C255:C264)+0.5*C265)/12</f>
        <v>227.52499999999998</v>
      </c>
      <c r="E254">
        <f t="shared" ref="E254:E265" si="121">C254-$D$254</f>
        <v>7.8750000000000284</v>
      </c>
      <c r="F254">
        <f t="shared" si="94"/>
        <v>62.015625000000448</v>
      </c>
      <c r="G254">
        <f>SQRT((SUM(F254:F265)-(SUM(E254:E265)^2/12))/11)</f>
        <v>19.652388242561347</v>
      </c>
      <c r="H254">
        <f t="shared" ref="H254:H265" si="122">E254/$G$254</f>
        <v>0.40071465629531339</v>
      </c>
      <c r="L254" s="3">
        <f>C254-VLOOKUP(B254,$J$2:$K$13,2,0)*$G$254</f>
        <v>233.75864259048791</v>
      </c>
      <c r="M254" s="3">
        <f t="shared" si="98"/>
        <v>220.92813295127274</v>
      </c>
      <c r="N254" s="3">
        <f t="shared" si="99"/>
        <v>14.471867048727262</v>
      </c>
      <c r="O254" s="3">
        <f t="shared" si="100"/>
        <v>209.43493587603791</v>
      </c>
      <c r="P254">
        <f>SQRT((SUM(O254:O265)-(SUM(N254:N265)^2/12))/11)</f>
        <v>20.236773528108984</v>
      </c>
      <c r="Q254">
        <f>N254/$P$254</f>
        <v>0.71512719300958538</v>
      </c>
      <c r="T254">
        <f>N254-VLOOKUP(B254,$R$2:$S$13,2,0)*$P$254</f>
        <v>2.38814708533023</v>
      </c>
      <c r="U254">
        <f>SUMPRODUCT(O254:O265,T254:T265)/SUMSQ(T254:T265)</f>
        <v>9.1385788818854472</v>
      </c>
    </row>
    <row r="255" spans="1:21" x14ac:dyDescent="0.25">
      <c r="A255" s="1">
        <v>2</v>
      </c>
      <c r="B255">
        <v>2</v>
      </c>
      <c r="C255" s="1">
        <v>231.6</v>
      </c>
      <c r="E255">
        <f t="shared" si="121"/>
        <v>4.0750000000000171</v>
      </c>
      <c r="F255">
        <f t="shared" si="94"/>
        <v>16.605625000000138</v>
      </c>
      <c r="H255">
        <f t="shared" si="122"/>
        <v>0.20735393325757498</v>
      </c>
      <c r="L255" s="3">
        <f t="shared" ref="L255:L265" si="123">C255-VLOOKUP(B255,$J$2:$K$13,2,0)*$G$254</f>
        <v>229.80257096106018</v>
      </c>
      <c r="M255" s="3">
        <f t="shared" si="98"/>
        <v>224.40777601809356</v>
      </c>
      <c r="N255" s="3">
        <f t="shared" si="99"/>
        <v>7.1922239819064373</v>
      </c>
      <c r="O255" s="3">
        <f t="shared" si="100"/>
        <v>51.728085805910091</v>
      </c>
      <c r="Q255">
        <f t="shared" ref="Q255:Q265" si="124">N255/$P$254</f>
        <v>0.35540368981826082</v>
      </c>
      <c r="T255">
        <f t="shared" ref="T255:T265" si="125">N255-VLOOKUP(B255,$R$2:$S$13,2,0)*$P$254</f>
        <v>-3.0646808837538568</v>
      </c>
    </row>
    <row r="256" spans="1:21" x14ac:dyDescent="0.25">
      <c r="A256" s="1">
        <v>3</v>
      </c>
      <c r="B256">
        <v>3</v>
      </c>
      <c r="C256" s="1">
        <v>247.6</v>
      </c>
      <c r="E256">
        <f t="shared" si="121"/>
        <v>20.075000000000017</v>
      </c>
      <c r="F256">
        <f t="shared" si="94"/>
        <v>403.00562500000069</v>
      </c>
      <c r="H256">
        <f t="shared" si="122"/>
        <v>1.0215043460480502</v>
      </c>
      <c r="L256" s="3">
        <f t="shared" si="123"/>
        <v>233.04984264382574</v>
      </c>
      <c r="M256" s="3">
        <f t="shared" si="98"/>
        <v>227.66042688453027</v>
      </c>
      <c r="N256" s="3">
        <f t="shared" si="99"/>
        <v>19.939573115469727</v>
      </c>
      <c r="O256" s="3">
        <f t="shared" si="100"/>
        <v>397.58657602716312</v>
      </c>
      <c r="Q256">
        <f t="shared" si="124"/>
        <v>0.98531384401636735</v>
      </c>
      <c r="T256">
        <f t="shared" si="125"/>
        <v>-2.8220079567748861</v>
      </c>
    </row>
    <row r="257" spans="1:21" x14ac:dyDescent="0.25">
      <c r="A257" s="1">
        <v>4</v>
      </c>
      <c r="B257">
        <v>4</v>
      </c>
      <c r="C257" s="1">
        <v>257</v>
      </c>
      <c r="E257">
        <f t="shared" si="121"/>
        <v>29.475000000000023</v>
      </c>
      <c r="F257">
        <f t="shared" si="94"/>
        <v>868.77562500000136</v>
      </c>
      <c r="H257">
        <f t="shared" si="122"/>
        <v>1.4998177135624544</v>
      </c>
      <c r="L257" s="3">
        <f t="shared" si="123"/>
        <v>241.16504834903603</v>
      </c>
      <c r="M257" s="3">
        <f t="shared" si="98"/>
        <v>230.22479461725584</v>
      </c>
      <c r="N257" s="3">
        <f t="shared" si="99"/>
        <v>26.775205382744161</v>
      </c>
      <c r="O257" s="3">
        <f t="shared" si="100"/>
        <v>716.91162328813186</v>
      </c>
      <c r="Q257">
        <f t="shared" si="124"/>
        <v>1.3230965571440161</v>
      </c>
      <c r="T257">
        <f t="shared" si="125"/>
        <v>5.6945683340036517</v>
      </c>
    </row>
    <row r="258" spans="1:21" x14ac:dyDescent="0.25">
      <c r="A258" s="1">
        <v>5</v>
      </c>
      <c r="B258">
        <v>5</v>
      </c>
      <c r="C258" s="1">
        <v>249.6</v>
      </c>
      <c r="E258">
        <f t="shared" si="121"/>
        <v>22.075000000000017</v>
      </c>
      <c r="F258">
        <f t="shared" si="94"/>
        <v>487.30562500000076</v>
      </c>
      <c r="H258">
        <f t="shared" si="122"/>
        <v>1.1232731476468594</v>
      </c>
      <c r="L258" s="3">
        <f t="shared" si="123"/>
        <v>232.49560408162228</v>
      </c>
      <c r="M258" s="3">
        <f t="shared" si="98"/>
        <v>233.93601802348562</v>
      </c>
      <c r="N258" s="3">
        <f t="shared" si="99"/>
        <v>15.663981976514378</v>
      </c>
      <c r="O258" s="3">
        <f t="shared" si="100"/>
        <v>245.3603313605673</v>
      </c>
      <c r="Q258">
        <f t="shared" si="124"/>
        <v>0.77403554251160767</v>
      </c>
      <c r="T258">
        <f t="shared" si="125"/>
        <v>-5.1351999668713262</v>
      </c>
    </row>
    <row r="259" spans="1:21" x14ac:dyDescent="0.25">
      <c r="A259" s="1">
        <v>6</v>
      </c>
      <c r="B259">
        <v>6</v>
      </c>
      <c r="C259" s="1">
        <v>259.8</v>
      </c>
      <c r="E259">
        <f t="shared" si="121"/>
        <v>32.275000000000034</v>
      </c>
      <c r="F259">
        <f t="shared" ref="F259:F322" si="126">E259^2</f>
        <v>1041.6756250000021</v>
      </c>
      <c r="H259">
        <f t="shared" si="122"/>
        <v>1.6422940358007883</v>
      </c>
      <c r="L259" s="3">
        <f t="shared" si="123"/>
        <v>231.35996792818594</v>
      </c>
      <c r="M259" s="3">
        <f t="shared" si="98"/>
        <v>234.05434172520646</v>
      </c>
      <c r="N259" s="3">
        <f t="shared" si="99"/>
        <v>25.745658274793556</v>
      </c>
      <c r="O259" s="3">
        <f t="shared" si="100"/>
        <v>662.83892000244589</v>
      </c>
      <c r="Q259">
        <f t="shared" si="124"/>
        <v>1.2722214951426274</v>
      </c>
      <c r="T259">
        <f t="shared" si="125"/>
        <v>-6.3402335799884995</v>
      </c>
    </row>
    <row r="260" spans="1:21" x14ac:dyDescent="0.25">
      <c r="A260" s="1">
        <v>7</v>
      </c>
      <c r="B260">
        <v>7</v>
      </c>
      <c r="C260" s="1">
        <v>249.2</v>
      </c>
      <c r="E260">
        <f t="shared" si="121"/>
        <v>21.675000000000011</v>
      </c>
      <c r="F260">
        <f t="shared" si="126"/>
        <v>469.80562500000048</v>
      </c>
      <c r="H260">
        <f t="shared" si="122"/>
        <v>1.1029193873270973</v>
      </c>
      <c r="L260" s="3">
        <f t="shared" si="123"/>
        <v>226.95232725239646</v>
      </c>
      <c r="M260" s="3">
        <f t="shared" si="98"/>
        <v>233.57460679274601</v>
      </c>
      <c r="N260" s="3">
        <f t="shared" si="99"/>
        <v>15.625393207253978</v>
      </c>
      <c r="O260" s="3">
        <f t="shared" si="100"/>
        <v>244.15291288129876</v>
      </c>
      <c r="Q260">
        <f t="shared" si="124"/>
        <v>0.77212867879112379</v>
      </c>
      <c r="T260">
        <f t="shared" si="125"/>
        <v>-10.813698949410892</v>
      </c>
    </row>
    <row r="261" spans="1:21" x14ac:dyDescent="0.25">
      <c r="A261" s="1">
        <v>8</v>
      </c>
      <c r="B261">
        <v>8</v>
      </c>
      <c r="C261" s="1">
        <v>235.2</v>
      </c>
      <c r="E261">
        <f t="shared" si="121"/>
        <v>7.6750000000000114</v>
      </c>
      <c r="F261">
        <f t="shared" si="126"/>
        <v>58.905625000000171</v>
      </c>
      <c r="H261">
        <f t="shared" si="122"/>
        <v>0.39053777613543161</v>
      </c>
      <c r="L261" s="3">
        <f t="shared" si="123"/>
        <v>219.06025597155349</v>
      </c>
      <c r="M261" s="3">
        <f t="shared" si="98"/>
        <v>233.00455805101328</v>
      </c>
      <c r="N261" s="3">
        <f t="shared" si="99"/>
        <v>2.1954419489867121</v>
      </c>
      <c r="O261" s="3">
        <f t="shared" si="100"/>
        <v>4.8199653513705725</v>
      </c>
      <c r="Q261">
        <f t="shared" si="124"/>
        <v>0.10848774612895834</v>
      </c>
      <c r="T261">
        <f t="shared" si="125"/>
        <v>-18.249143965522229</v>
      </c>
    </row>
    <row r="262" spans="1:21" x14ac:dyDescent="0.25">
      <c r="A262" s="1">
        <v>9</v>
      </c>
      <c r="B262">
        <v>9</v>
      </c>
      <c r="C262" s="1">
        <v>242.5</v>
      </c>
      <c r="E262">
        <f t="shared" si="121"/>
        <v>14.975000000000023</v>
      </c>
      <c r="F262">
        <f t="shared" si="126"/>
        <v>224.25062500000067</v>
      </c>
      <c r="H262">
        <f t="shared" si="122"/>
        <v>0.76199390197108641</v>
      </c>
      <c r="L262" s="3">
        <f t="shared" si="123"/>
        <v>223.68545466196974</v>
      </c>
      <c r="M262" s="3">
        <f t="shared" si="98"/>
        <v>230.20664071655884</v>
      </c>
      <c r="N262" s="3">
        <f t="shared" si="99"/>
        <v>12.293359283441163</v>
      </c>
      <c r="O262" s="3">
        <f t="shared" si="100"/>
        <v>151.12668247176902</v>
      </c>
      <c r="Q262">
        <f t="shared" si="124"/>
        <v>0.60747624943104805</v>
      </c>
      <c r="T262">
        <f t="shared" si="125"/>
        <v>-10.553712399404823</v>
      </c>
    </row>
    <row r="263" spans="1:21" x14ac:dyDescent="0.25">
      <c r="A263" s="1">
        <v>10</v>
      </c>
      <c r="B263">
        <v>10</v>
      </c>
      <c r="C263" s="1">
        <v>244.7</v>
      </c>
      <c r="E263">
        <f t="shared" si="121"/>
        <v>17.175000000000011</v>
      </c>
      <c r="F263">
        <f t="shared" si="126"/>
        <v>294.98062500000037</v>
      </c>
      <c r="H263">
        <f t="shared" si="122"/>
        <v>0.8739395837297762</v>
      </c>
      <c r="L263" s="3">
        <f t="shared" si="123"/>
        <v>227.64820949015723</v>
      </c>
      <c r="M263" s="3">
        <f t="shared" si="98"/>
        <v>226.7107219791456</v>
      </c>
      <c r="N263" s="3">
        <f t="shared" si="99"/>
        <v>17.989278020854385</v>
      </c>
      <c r="O263" s="3">
        <f t="shared" si="100"/>
        <v>323.61412371159469</v>
      </c>
      <c r="Q263">
        <f t="shared" si="124"/>
        <v>0.88894002771080005</v>
      </c>
      <c r="T263">
        <f t="shared" si="125"/>
        <v>-3.4153263191212808</v>
      </c>
    </row>
    <row r="264" spans="1:21" x14ac:dyDescent="0.25">
      <c r="A264" s="1">
        <v>11</v>
      </c>
      <c r="B264">
        <v>11</v>
      </c>
      <c r="C264" s="1">
        <v>242.2</v>
      </c>
      <c r="E264">
        <f t="shared" si="121"/>
        <v>14.675000000000011</v>
      </c>
      <c r="F264">
        <f t="shared" si="126"/>
        <v>215.35562500000034</v>
      </c>
      <c r="H264">
        <f t="shared" si="122"/>
        <v>0.74672858173126444</v>
      </c>
      <c r="L264" s="3">
        <f t="shared" si="123"/>
        <v>225.53554529945279</v>
      </c>
      <c r="M264" s="3">
        <f t="shared" ref="M264:M327" si="127">AVERAGE(L259:L263)</f>
        <v>225.74124306085258</v>
      </c>
      <c r="N264" s="3">
        <f t="shared" ref="N264:N327" si="128">C264-M264</f>
        <v>16.458756939147406</v>
      </c>
      <c r="O264" s="3">
        <f t="shared" ref="O264:O327" si="129">N264^2</f>
        <v>270.89067998193292</v>
      </c>
      <c r="Q264">
        <f t="shared" si="124"/>
        <v>0.81330934085347684</v>
      </c>
      <c r="T264">
        <f t="shared" si="125"/>
        <v>-4.5382000319871558</v>
      </c>
    </row>
    <row r="265" spans="1:21" x14ac:dyDescent="0.25">
      <c r="A265" s="1">
        <v>12</v>
      </c>
      <c r="B265">
        <v>12</v>
      </c>
      <c r="C265" s="1">
        <v>306.39999999999998</v>
      </c>
      <c r="E265">
        <f t="shared" si="121"/>
        <v>78.875</v>
      </c>
      <c r="F265">
        <f t="shared" si="126"/>
        <v>6221.265625</v>
      </c>
      <c r="H265">
        <f t="shared" si="122"/>
        <v>4.0135071130530449</v>
      </c>
      <c r="L265" s="3">
        <f t="shared" si="123"/>
        <v>238.0252916458366</v>
      </c>
      <c r="M265" s="3">
        <f t="shared" si="127"/>
        <v>224.57635853510592</v>
      </c>
      <c r="N265" s="3">
        <f t="shared" si="128"/>
        <v>81.823641464894052</v>
      </c>
      <c r="O265" s="3">
        <f t="shared" si="129"/>
        <v>6695.1083025755297</v>
      </c>
      <c r="Q265">
        <f t="shared" si="124"/>
        <v>4.0433145803228259</v>
      </c>
      <c r="T265">
        <f t="shared" si="125"/>
        <v>2.3011786154237512</v>
      </c>
    </row>
    <row r="266" spans="1:21" x14ac:dyDescent="0.25">
      <c r="A266" s="1" t="s">
        <v>22</v>
      </c>
      <c r="B266">
        <v>1</v>
      </c>
      <c r="C266" s="1">
        <v>218.5</v>
      </c>
      <c r="D266">
        <f>(0.5*C266+SUM(C267:C276)+0.5*C277)/12</f>
        <v>209.57500000000005</v>
      </c>
      <c r="E266">
        <f t="shared" ref="E266:E277" si="130">C266-$D$266</f>
        <v>8.9249999999999545</v>
      </c>
      <c r="F266">
        <f t="shared" si="126"/>
        <v>79.655624999999191</v>
      </c>
      <c r="G266">
        <f>SQRT((SUM(F266:F277)-(SUM(E266:E277)^2/12))/11)</f>
        <v>18.935414551639067</v>
      </c>
      <c r="H266">
        <f t="shared" ref="H266:H277" si="131">E266/$G$266</f>
        <v>0.471339033833162</v>
      </c>
      <c r="L266" s="3">
        <f>C266-VLOOKUP(B266,$J$2:$K$13,2,0)*$G$266</f>
        <v>216.91852386626445</v>
      </c>
      <c r="M266" s="3">
        <f t="shared" si="127"/>
        <v>226.79095141379398</v>
      </c>
      <c r="N266" s="3">
        <f t="shared" si="128"/>
        <v>-8.2909514137939766</v>
      </c>
      <c r="O266" s="3">
        <f t="shared" si="129"/>
        <v>68.739875345892344</v>
      </c>
      <c r="P266">
        <f>SQRT((SUM(O266:O277)-(SUM(N266:N277)^2/12))/11)</f>
        <v>23.273613016466324</v>
      </c>
      <c r="Q266">
        <f>N266/$P$266</f>
        <v>-0.35623826038217793</v>
      </c>
      <c r="T266">
        <f>N266-VLOOKUP(B266,$R$2:$S$13,2,0)*$P$266</f>
        <v>-22.188019631552045</v>
      </c>
      <c r="U266">
        <f>SUMPRODUCT(O266:O277,T266:T277)/SUMSQ(T266:T277)</f>
        <v>-28.372651812106906</v>
      </c>
    </row>
    <row r="267" spans="1:21" x14ac:dyDescent="0.25">
      <c r="A267" s="1">
        <v>2</v>
      </c>
      <c r="B267">
        <v>2</v>
      </c>
      <c r="C267" s="1">
        <v>216.9</v>
      </c>
      <c r="E267">
        <f t="shared" si="130"/>
        <v>7.3249999999999602</v>
      </c>
      <c r="F267">
        <f t="shared" si="126"/>
        <v>53.655624999999418</v>
      </c>
      <c r="H267">
        <f t="shared" si="131"/>
        <v>0.38684127986867345</v>
      </c>
      <c r="L267" s="3">
        <f t="shared" ref="L267:L277" si="132">C267-VLOOKUP(B267,$J$2:$K$13,2,0)*$G$266</f>
        <v>215.16814616323481</v>
      </c>
      <c r="M267" s="3">
        <f t="shared" si="127"/>
        <v>226.36260499273618</v>
      </c>
      <c r="N267" s="3">
        <f t="shared" si="128"/>
        <v>-9.4626049927361748</v>
      </c>
      <c r="O267" s="3">
        <f t="shared" si="129"/>
        <v>89.540893248555577</v>
      </c>
      <c r="Q267">
        <f t="shared" ref="Q267:Q277" si="133">N267/$P$266</f>
        <v>-0.40658083409916984</v>
      </c>
      <c r="T267">
        <f t="shared" ref="T267:T277" si="134">N267-VLOOKUP(B267,$R$2:$S$13,2,0)*$P$266</f>
        <v>-21.25871637672293</v>
      </c>
    </row>
    <row r="268" spans="1:21" x14ac:dyDescent="0.25">
      <c r="A268" s="1">
        <v>3</v>
      </c>
      <c r="B268">
        <v>3</v>
      </c>
      <c r="C268" s="1">
        <v>224.3</v>
      </c>
      <c r="E268">
        <f t="shared" si="130"/>
        <v>14.724999999999966</v>
      </c>
      <c r="F268">
        <f t="shared" si="126"/>
        <v>216.82562499999901</v>
      </c>
      <c r="H268">
        <f t="shared" si="131"/>
        <v>0.77764339195443477</v>
      </c>
      <c r="L268" s="3">
        <f t="shared" si="132"/>
        <v>210.2806727848955</v>
      </c>
      <c r="M268" s="3">
        <f t="shared" si="127"/>
        <v>224.65914329298917</v>
      </c>
      <c r="N268" s="3">
        <f t="shared" si="128"/>
        <v>-0.35914329298915959</v>
      </c>
      <c r="O268" s="3">
        <f t="shared" si="129"/>
        <v>0.12898390489909733</v>
      </c>
      <c r="Q268">
        <f t="shared" si="133"/>
        <v>-1.5431351064188527E-2</v>
      </c>
      <c r="T268">
        <f t="shared" si="134"/>
        <v>-26.536450104399993</v>
      </c>
    </row>
    <row r="269" spans="1:21" x14ac:dyDescent="0.25">
      <c r="A269" s="1">
        <v>4</v>
      </c>
      <c r="B269">
        <v>4</v>
      </c>
      <c r="C269" s="1">
        <v>235.3</v>
      </c>
      <c r="E269">
        <f t="shared" si="130"/>
        <v>25.724999999999966</v>
      </c>
      <c r="F269">
        <f t="shared" si="126"/>
        <v>661.77562499999829</v>
      </c>
      <c r="H269">
        <f t="shared" si="131"/>
        <v>1.3585654504602958</v>
      </c>
      <c r="L269" s="3">
        <f t="shared" si="132"/>
        <v>220.04275135340575</v>
      </c>
      <c r="M269" s="3">
        <f t="shared" si="127"/>
        <v>221.18563595193683</v>
      </c>
      <c r="N269" s="3">
        <f t="shared" si="128"/>
        <v>14.11436404806318</v>
      </c>
      <c r="O269" s="3">
        <f t="shared" si="129"/>
        <v>199.21527248125844</v>
      </c>
      <c r="Q269">
        <f t="shared" si="133"/>
        <v>0.60645349899377976</v>
      </c>
      <c r="T269">
        <f t="shared" si="134"/>
        <v>-10.129747204725813</v>
      </c>
    </row>
    <row r="270" spans="1:21" x14ac:dyDescent="0.25">
      <c r="A270" s="1">
        <v>5</v>
      </c>
      <c r="B270">
        <v>5</v>
      </c>
      <c r="C270" s="1">
        <v>234.8</v>
      </c>
      <c r="E270">
        <f t="shared" si="130"/>
        <v>25.224999999999966</v>
      </c>
      <c r="F270">
        <f t="shared" si="126"/>
        <v>636.30062499999826</v>
      </c>
      <c r="H270">
        <f t="shared" si="131"/>
        <v>1.3321599023463928</v>
      </c>
      <c r="L270" s="3">
        <f t="shared" si="132"/>
        <v>218.3196199376716</v>
      </c>
      <c r="M270" s="3">
        <f t="shared" si="127"/>
        <v>220.08707716272744</v>
      </c>
      <c r="N270" s="3">
        <f t="shared" si="128"/>
        <v>14.712922837272572</v>
      </c>
      <c r="O270" s="3">
        <f t="shared" si="129"/>
        <v>216.4700984155368</v>
      </c>
      <c r="Q270">
        <f t="shared" si="133"/>
        <v>0.63217184314541219</v>
      </c>
      <c r="T270">
        <f t="shared" si="134"/>
        <v>-9.2074966375539944</v>
      </c>
    </row>
    <row r="271" spans="1:21" x14ac:dyDescent="0.25">
      <c r="A271" s="1">
        <v>6</v>
      </c>
      <c r="B271">
        <v>6</v>
      </c>
      <c r="C271" s="1">
        <v>241.4</v>
      </c>
      <c r="E271">
        <f t="shared" si="130"/>
        <v>31.82499999999996</v>
      </c>
      <c r="F271">
        <f t="shared" si="126"/>
        <v>1012.8306249999974</v>
      </c>
      <c r="H271">
        <f t="shared" si="131"/>
        <v>1.6807131374499091</v>
      </c>
      <c r="L271" s="3">
        <f t="shared" si="132"/>
        <v>213.99753926622392</v>
      </c>
      <c r="M271" s="3">
        <f t="shared" si="127"/>
        <v>216.14594282109442</v>
      </c>
      <c r="N271" s="3">
        <f t="shared" si="128"/>
        <v>25.254057178905583</v>
      </c>
      <c r="O271" s="3">
        <f t="shared" si="129"/>
        <v>637.76740399543257</v>
      </c>
      <c r="Q271">
        <f t="shared" si="133"/>
        <v>1.0850939714877132</v>
      </c>
      <c r="T271">
        <f t="shared" si="134"/>
        <v>-11.646816830438858</v>
      </c>
    </row>
    <row r="272" spans="1:21" x14ac:dyDescent="0.25">
      <c r="A272" s="1">
        <v>7</v>
      </c>
      <c r="B272">
        <v>7</v>
      </c>
      <c r="C272" s="1">
        <v>229.4</v>
      </c>
      <c r="E272">
        <f t="shared" si="130"/>
        <v>19.82499999999996</v>
      </c>
      <c r="F272">
        <f t="shared" si="126"/>
        <v>393.03062499999839</v>
      </c>
      <c r="H272">
        <f t="shared" si="131"/>
        <v>1.0469799827162427</v>
      </c>
      <c r="L272" s="3">
        <f t="shared" si="132"/>
        <v>207.96398412826335</v>
      </c>
      <c r="M272" s="3">
        <f t="shared" si="127"/>
        <v>215.56174590108631</v>
      </c>
      <c r="N272" s="3">
        <f t="shared" si="128"/>
        <v>13.838254098913694</v>
      </c>
      <c r="O272" s="3">
        <f t="shared" si="129"/>
        <v>191.49727650610166</v>
      </c>
      <c r="Q272">
        <f t="shared" si="133"/>
        <v>0.5945898511384109</v>
      </c>
      <c r="T272">
        <f t="shared" si="134"/>
        <v>-16.568430964108195</v>
      </c>
    </row>
    <row r="273" spans="1:21" x14ac:dyDescent="0.25">
      <c r="A273" s="1">
        <v>8</v>
      </c>
      <c r="B273">
        <v>8</v>
      </c>
      <c r="C273" s="1">
        <v>217.2</v>
      </c>
      <c r="E273">
        <f t="shared" si="130"/>
        <v>7.6249999999999432</v>
      </c>
      <c r="F273">
        <f t="shared" si="126"/>
        <v>58.140624999999133</v>
      </c>
      <c r="H273">
        <f t="shared" si="131"/>
        <v>0.40268460873701423</v>
      </c>
      <c r="L273" s="3">
        <f t="shared" si="132"/>
        <v>201.64907864815595</v>
      </c>
      <c r="M273" s="3">
        <f t="shared" si="127"/>
        <v>214.12091349409201</v>
      </c>
      <c r="N273" s="3">
        <f t="shared" si="128"/>
        <v>3.0790865059079806</v>
      </c>
      <c r="O273" s="3">
        <f t="shared" si="129"/>
        <v>9.4807737108646162</v>
      </c>
      <c r="Q273">
        <f t="shared" si="133"/>
        <v>0.13229946307560819</v>
      </c>
      <c r="T273">
        <f t="shared" si="134"/>
        <v>-20.433524345582935</v>
      </c>
    </row>
    <row r="274" spans="1:21" x14ac:dyDescent="0.25">
      <c r="A274" s="1">
        <v>9</v>
      </c>
      <c r="B274">
        <v>9</v>
      </c>
      <c r="C274" s="1">
        <v>220.9</v>
      </c>
      <c r="E274">
        <f t="shared" si="130"/>
        <v>11.32499999999996</v>
      </c>
      <c r="F274">
        <f t="shared" si="126"/>
        <v>128.2556249999991</v>
      </c>
      <c r="H274">
        <f t="shared" si="131"/>
        <v>0.59808566477989566</v>
      </c>
      <c r="L274" s="3">
        <f t="shared" si="132"/>
        <v>202.77186151733696</v>
      </c>
      <c r="M274" s="3">
        <f t="shared" si="127"/>
        <v>212.39459466674413</v>
      </c>
      <c r="N274" s="3">
        <f t="shared" si="128"/>
        <v>8.5054053332558794</v>
      </c>
      <c r="O274" s="3">
        <f t="shared" si="129"/>
        <v>72.341919882977564</v>
      </c>
      <c r="Q274">
        <f t="shared" si="133"/>
        <v>0.365452726537913</v>
      </c>
      <c r="T274">
        <f t="shared" si="134"/>
        <v>-17.770221271323273</v>
      </c>
    </row>
    <row r="275" spans="1:21" x14ac:dyDescent="0.25">
      <c r="A275" s="1">
        <v>10</v>
      </c>
      <c r="B275">
        <v>10</v>
      </c>
      <c r="C275" s="1">
        <v>222.2</v>
      </c>
      <c r="E275">
        <f t="shared" si="130"/>
        <v>12.624999999999943</v>
      </c>
      <c r="F275">
        <f t="shared" si="126"/>
        <v>159.39062499999858</v>
      </c>
      <c r="H275">
        <f t="shared" si="131"/>
        <v>0.66674008987604194</v>
      </c>
      <c r="L275" s="3">
        <f t="shared" si="132"/>
        <v>205.77030615483631</v>
      </c>
      <c r="M275" s="3">
        <f t="shared" si="127"/>
        <v>208.94041669953035</v>
      </c>
      <c r="N275" s="3">
        <f t="shared" si="128"/>
        <v>13.259583300469643</v>
      </c>
      <c r="O275" s="3">
        <f t="shared" si="129"/>
        <v>175.81654930209342</v>
      </c>
      <c r="Q275">
        <f t="shared" si="133"/>
        <v>0.56972603656717802</v>
      </c>
      <c r="T275">
        <f t="shared" si="134"/>
        <v>-11.357111524286832</v>
      </c>
    </row>
    <row r="276" spans="1:21" x14ac:dyDescent="0.25">
      <c r="A276" s="1">
        <v>11</v>
      </c>
      <c r="B276">
        <v>11</v>
      </c>
      <c r="C276" s="1">
        <v>220.7</v>
      </c>
      <c r="E276">
        <f t="shared" si="130"/>
        <v>11.124999999999943</v>
      </c>
      <c r="F276">
        <f t="shared" si="126"/>
        <v>123.76562499999874</v>
      </c>
      <c r="H276">
        <f t="shared" si="131"/>
        <v>0.58752344553433355</v>
      </c>
      <c r="L276" s="3">
        <f t="shared" si="132"/>
        <v>204.64351087831218</v>
      </c>
      <c r="M276" s="3">
        <f t="shared" si="127"/>
        <v>206.43055394296329</v>
      </c>
      <c r="N276" s="3">
        <f t="shared" si="128"/>
        <v>14.269446057036703</v>
      </c>
      <c r="O276" s="3">
        <f t="shared" si="129"/>
        <v>203.61709077468029</v>
      </c>
      <c r="Q276">
        <f t="shared" si="133"/>
        <v>0.61311692546150531</v>
      </c>
      <c r="T276">
        <f t="shared" si="134"/>
        <v>-9.878427633935253</v>
      </c>
    </row>
    <row r="277" spans="1:21" x14ac:dyDescent="0.25">
      <c r="A277" s="1">
        <v>12</v>
      </c>
      <c r="B277">
        <v>12</v>
      </c>
      <c r="C277" s="1">
        <v>285.10000000000002</v>
      </c>
      <c r="E277">
        <f t="shared" si="130"/>
        <v>75.524999999999977</v>
      </c>
      <c r="F277">
        <f t="shared" si="126"/>
        <v>5704.0256249999966</v>
      </c>
      <c r="H277">
        <f t="shared" si="131"/>
        <v>3.9885580426050122</v>
      </c>
      <c r="L277" s="3">
        <f t="shared" si="132"/>
        <v>219.21979085933427</v>
      </c>
      <c r="M277" s="3">
        <f t="shared" si="127"/>
        <v>204.55974826538096</v>
      </c>
      <c r="N277" s="3">
        <f t="shared" si="128"/>
        <v>80.540251734619062</v>
      </c>
      <c r="O277" s="3">
        <f t="shared" si="129"/>
        <v>6486.7321494758089</v>
      </c>
      <c r="Q277">
        <f t="shared" si="133"/>
        <v>3.4605822343800248</v>
      </c>
      <c r="T277">
        <f t="shared" si="134"/>
        <v>-10.915781209770799</v>
      </c>
    </row>
    <row r="278" spans="1:21" x14ac:dyDescent="0.25">
      <c r="A278" s="1" t="s">
        <v>23</v>
      </c>
      <c r="B278">
        <v>1</v>
      </c>
      <c r="C278" s="1">
        <v>211.8</v>
      </c>
      <c r="D278">
        <f>(0.5*C278+SUM(C279:C288)+0.5*C289)/12</f>
        <v>211.42083333333335</v>
      </c>
      <c r="E278">
        <f t="shared" ref="E278:E289" si="135">C278-$D$278</f>
        <v>0.37916666666666288</v>
      </c>
      <c r="F278">
        <f t="shared" si="126"/>
        <v>0.14376736111110824</v>
      </c>
      <c r="G278">
        <f>SQRT((SUM(F278:F289)-(SUM(E278:E289)^2/12))/11)</f>
        <v>21.433045853201886</v>
      </c>
      <c r="H278">
        <f t="shared" ref="H278:H289" si="136">E278/$G$278</f>
        <v>1.7690750501054852E-2</v>
      </c>
      <c r="L278" s="3">
        <f>C278-VLOOKUP(B278,$J$2:$K$13,2,0)*$G$278</f>
        <v>210.00992297804413</v>
      </c>
      <c r="M278" s="3">
        <f t="shared" si="127"/>
        <v>206.81090961159512</v>
      </c>
      <c r="N278" s="3">
        <f t="shared" si="128"/>
        <v>4.9890903884048896</v>
      </c>
      <c r="O278" s="3">
        <f t="shared" si="129"/>
        <v>24.891022903674052</v>
      </c>
      <c r="P278">
        <f>SQRT((SUM(O278:O289)-(SUM(N278:N289)^2/12))/11)</f>
        <v>22.516792447113534</v>
      </c>
      <c r="Q278">
        <f>N278/$P$278</f>
        <v>0.22157198455877092</v>
      </c>
      <c r="T278">
        <f>N278-VLOOKUP(B278,$R$2:$S$13,2,0)*$P$278</f>
        <v>-8.4560674588637781</v>
      </c>
      <c r="U278">
        <f>SUMPRODUCT(O278:O289,T278:T289)/SUMSQ(T278:T289)</f>
        <v>-2.3947940084970667</v>
      </c>
    </row>
    <row r="279" spans="1:21" x14ac:dyDescent="0.25">
      <c r="A279" s="1">
        <v>2</v>
      </c>
      <c r="B279">
        <v>2</v>
      </c>
      <c r="C279" s="1">
        <v>218.6</v>
      </c>
      <c r="E279">
        <f t="shared" si="135"/>
        <v>7.1791666666666458</v>
      </c>
      <c r="F279">
        <f t="shared" si="126"/>
        <v>51.540434027777479</v>
      </c>
      <c r="H279">
        <f t="shared" si="136"/>
        <v>0.33495783641008492</v>
      </c>
      <c r="L279" s="3">
        <f t="shared" ref="L279:L289" si="137">C279-VLOOKUP(B279,$J$2:$K$13,2,0)*$G$278</f>
        <v>216.63971005793377</v>
      </c>
      <c r="M279" s="3">
        <f t="shared" si="127"/>
        <v>208.48307847757278</v>
      </c>
      <c r="N279" s="3">
        <f t="shared" si="128"/>
        <v>10.116921522427219</v>
      </c>
      <c r="O279" s="3">
        <f t="shared" si="129"/>
        <v>102.35210109095108</v>
      </c>
      <c r="Q279">
        <f t="shared" ref="Q279:Q289" si="138">N279/$P$278</f>
        <v>0.44930562584299721</v>
      </c>
      <c r="T279">
        <f t="shared" ref="T279:T289" si="139">N279-VLOOKUP(B279,$R$2:$S$13,2,0)*$P$278</f>
        <v>-1.2955992378148924</v>
      </c>
    </row>
    <row r="280" spans="1:21" x14ac:dyDescent="0.25">
      <c r="A280" s="1">
        <v>3</v>
      </c>
      <c r="B280">
        <v>3</v>
      </c>
      <c r="C280" s="1">
        <v>228</v>
      </c>
      <c r="E280">
        <f t="shared" si="135"/>
        <v>16.579166666666652</v>
      </c>
      <c r="F280">
        <f t="shared" si="126"/>
        <v>274.8687673611106</v>
      </c>
      <c r="H280">
        <f t="shared" si="136"/>
        <v>0.77353292575492194</v>
      </c>
      <c r="L280" s="3">
        <f t="shared" si="137"/>
        <v>212.13148641594614</v>
      </c>
      <c r="M280" s="3">
        <f t="shared" si="127"/>
        <v>211.25664818569211</v>
      </c>
      <c r="N280" s="3">
        <f t="shared" si="128"/>
        <v>16.743351814307886</v>
      </c>
      <c r="O280" s="3">
        <f t="shared" si="129"/>
        <v>280.33982997768715</v>
      </c>
      <c r="Q280">
        <f t="shared" si="138"/>
        <v>0.74359400228224981</v>
      </c>
      <c r="T280">
        <f t="shared" si="139"/>
        <v>-8.5827109624480045</v>
      </c>
    </row>
    <row r="281" spans="1:21" x14ac:dyDescent="0.25">
      <c r="A281" s="1">
        <v>4</v>
      </c>
      <c r="B281">
        <v>4</v>
      </c>
      <c r="C281" s="1">
        <v>233.2</v>
      </c>
      <c r="E281">
        <f t="shared" si="135"/>
        <v>21.77916666666664</v>
      </c>
      <c r="F281">
        <f t="shared" si="126"/>
        <v>474.33210069444328</v>
      </c>
      <c r="H281">
        <f t="shared" si="136"/>
        <v>1.0161489326265332</v>
      </c>
      <c r="L281" s="3">
        <f t="shared" si="137"/>
        <v>215.93027987085441</v>
      </c>
      <c r="M281" s="3">
        <f t="shared" si="127"/>
        <v>212.5288842379141</v>
      </c>
      <c r="N281" s="3">
        <f t="shared" si="128"/>
        <v>20.67111576208589</v>
      </c>
      <c r="O281" s="3">
        <f t="shared" si="129"/>
        <v>427.29502684955571</v>
      </c>
      <c r="Q281">
        <f t="shared" si="138"/>
        <v>0.91803110103880514</v>
      </c>
      <c r="T281">
        <f t="shared" si="139"/>
        <v>-2.7846158751785843</v>
      </c>
    </row>
    <row r="282" spans="1:21" x14ac:dyDescent="0.25">
      <c r="A282" s="1">
        <v>5</v>
      </c>
      <c r="B282">
        <v>5</v>
      </c>
      <c r="C282" s="1">
        <v>237.2</v>
      </c>
      <c r="E282">
        <f t="shared" si="135"/>
        <v>25.77916666666664</v>
      </c>
      <c r="F282">
        <f t="shared" si="126"/>
        <v>664.5654340277764</v>
      </c>
      <c r="H282">
        <f t="shared" si="136"/>
        <v>1.2027766302200809</v>
      </c>
      <c r="L282" s="3">
        <f t="shared" si="137"/>
        <v>218.54581418374579</v>
      </c>
      <c r="M282" s="3">
        <f t="shared" si="127"/>
        <v>214.78623803642253</v>
      </c>
      <c r="N282" s="3">
        <f t="shared" si="128"/>
        <v>22.413761963577457</v>
      </c>
      <c r="O282" s="3">
        <f t="shared" si="129"/>
        <v>502.37672535991157</v>
      </c>
      <c r="Q282">
        <f t="shared" si="138"/>
        <v>0.99542428239821146</v>
      </c>
      <c r="T282">
        <f t="shared" si="139"/>
        <v>-0.72880383321092168</v>
      </c>
    </row>
    <row r="283" spans="1:21" x14ac:dyDescent="0.25">
      <c r="A283" s="1">
        <v>6</v>
      </c>
      <c r="B283">
        <v>6</v>
      </c>
      <c r="C283" s="1">
        <v>243.6</v>
      </c>
      <c r="E283">
        <f t="shared" si="135"/>
        <v>32.179166666666646</v>
      </c>
      <c r="F283">
        <f t="shared" si="126"/>
        <v>1035.4987673611097</v>
      </c>
      <c r="H283">
        <f t="shared" si="136"/>
        <v>1.5013809463697572</v>
      </c>
      <c r="L283" s="3">
        <f t="shared" si="137"/>
        <v>212.58308216089475</v>
      </c>
      <c r="M283" s="3">
        <f t="shared" si="127"/>
        <v>214.65144270130486</v>
      </c>
      <c r="N283" s="3">
        <f t="shared" si="128"/>
        <v>28.948557298695135</v>
      </c>
      <c r="O283" s="3">
        <f t="shared" si="129"/>
        <v>838.01896967583536</v>
      </c>
      <c r="Q283">
        <f t="shared" si="138"/>
        <v>1.2856430313815013</v>
      </c>
      <c r="T283">
        <f t="shared" si="139"/>
        <v>-6.7523594690466098</v>
      </c>
    </row>
    <row r="284" spans="1:21" x14ac:dyDescent="0.25">
      <c r="A284" s="1">
        <v>7</v>
      </c>
      <c r="B284">
        <v>7</v>
      </c>
      <c r="C284" s="1">
        <v>226.1</v>
      </c>
      <c r="E284">
        <f t="shared" si="135"/>
        <v>14.679166666666646</v>
      </c>
      <c r="F284">
        <f t="shared" si="126"/>
        <v>215.47793402777717</v>
      </c>
      <c r="H284">
        <f t="shared" si="136"/>
        <v>0.68488476939798659</v>
      </c>
      <c r="L284" s="3">
        <f t="shared" si="137"/>
        <v>201.83651689346692</v>
      </c>
      <c r="M284" s="3">
        <f t="shared" si="127"/>
        <v>215.16607453787498</v>
      </c>
      <c r="N284" s="3">
        <f t="shared" si="128"/>
        <v>10.933925462125018</v>
      </c>
      <c r="O284" s="3">
        <f t="shared" si="129"/>
        <v>119.55072601130578</v>
      </c>
      <c r="Q284">
        <f t="shared" si="138"/>
        <v>0.48558983202452782</v>
      </c>
      <c r="T284">
        <f t="shared" si="139"/>
        <v>-18.483982968525883</v>
      </c>
    </row>
    <row r="285" spans="1:21" x14ac:dyDescent="0.25">
      <c r="A285" s="1">
        <v>8</v>
      </c>
      <c r="B285">
        <v>8</v>
      </c>
      <c r="C285" s="1">
        <v>222.7</v>
      </c>
      <c r="E285">
        <f t="shared" si="135"/>
        <v>11.27916666666664</v>
      </c>
      <c r="F285">
        <f t="shared" si="126"/>
        <v>127.21960069444384</v>
      </c>
      <c r="H285">
        <f t="shared" si="136"/>
        <v>0.52625122644347089</v>
      </c>
      <c r="L285" s="3">
        <f t="shared" si="137"/>
        <v>205.09787095842808</v>
      </c>
      <c r="M285" s="3">
        <f t="shared" si="127"/>
        <v>212.20543590498158</v>
      </c>
      <c r="N285" s="3">
        <f t="shared" si="128"/>
        <v>10.494564095018404</v>
      </c>
      <c r="O285" s="3">
        <f t="shared" si="129"/>
        <v>110.13587554444946</v>
      </c>
      <c r="Q285">
        <f t="shared" si="138"/>
        <v>0.46607722301778021</v>
      </c>
      <c r="T285">
        <f t="shared" si="139"/>
        <v>-12.253454360826598</v>
      </c>
    </row>
    <row r="286" spans="1:21" x14ac:dyDescent="0.25">
      <c r="A286" s="1">
        <v>9</v>
      </c>
      <c r="B286">
        <v>9</v>
      </c>
      <c r="C286" s="1">
        <v>224.9</v>
      </c>
      <c r="E286">
        <f t="shared" si="135"/>
        <v>13.479166666666657</v>
      </c>
      <c r="F286">
        <f t="shared" si="126"/>
        <v>181.68793402777752</v>
      </c>
      <c r="H286">
        <f t="shared" si="136"/>
        <v>0.62889646011992284</v>
      </c>
      <c r="L286" s="3">
        <f t="shared" si="137"/>
        <v>204.38071206613861</v>
      </c>
      <c r="M286" s="3">
        <f t="shared" si="127"/>
        <v>210.79871281347801</v>
      </c>
      <c r="N286" s="3">
        <f t="shared" si="128"/>
        <v>14.101287186522001</v>
      </c>
      <c r="O286" s="3">
        <f t="shared" si="129"/>
        <v>198.84630031676957</v>
      </c>
      <c r="Q286">
        <f t="shared" si="138"/>
        <v>0.62625648034205994</v>
      </c>
      <c r="T286">
        <f t="shared" si="139"/>
        <v>-11.319898181412483</v>
      </c>
    </row>
    <row r="287" spans="1:21" x14ac:dyDescent="0.25">
      <c r="A287" s="1">
        <v>10</v>
      </c>
      <c r="B287">
        <v>10</v>
      </c>
      <c r="C287" s="1">
        <v>223.6</v>
      </c>
      <c r="E287">
        <f t="shared" si="135"/>
        <v>12.179166666666646</v>
      </c>
      <c r="F287">
        <f t="shared" si="126"/>
        <v>148.33210069444394</v>
      </c>
      <c r="H287">
        <f t="shared" si="136"/>
        <v>0.56824245840201937</v>
      </c>
      <c r="L287" s="3">
        <f t="shared" si="137"/>
        <v>205.00318604712137</v>
      </c>
      <c r="M287" s="3">
        <f t="shared" si="127"/>
        <v>208.48879925253482</v>
      </c>
      <c r="N287" s="3">
        <f t="shared" si="128"/>
        <v>15.111200747465176</v>
      </c>
      <c r="O287" s="3">
        <f t="shared" si="129"/>
        <v>228.3483880301921</v>
      </c>
      <c r="Q287">
        <f t="shared" si="138"/>
        <v>0.67110805337650592</v>
      </c>
      <c r="T287">
        <f t="shared" si="139"/>
        <v>-8.7049986415514837</v>
      </c>
    </row>
    <row r="288" spans="1:21" x14ac:dyDescent="0.25">
      <c r="A288" s="1">
        <v>11</v>
      </c>
      <c r="B288">
        <v>11</v>
      </c>
      <c r="C288" s="1">
        <v>225.6</v>
      </c>
      <c r="E288">
        <f t="shared" si="135"/>
        <v>14.179166666666646</v>
      </c>
      <c r="F288">
        <f t="shared" si="126"/>
        <v>201.04876736111052</v>
      </c>
      <c r="H288">
        <f t="shared" si="136"/>
        <v>0.6615563071987931</v>
      </c>
      <c r="L288" s="3">
        <f t="shared" si="137"/>
        <v>207.4256174614998</v>
      </c>
      <c r="M288" s="3">
        <f t="shared" si="127"/>
        <v>205.78027362520993</v>
      </c>
      <c r="N288" s="3">
        <f t="shared" si="128"/>
        <v>19.819726374790065</v>
      </c>
      <c r="O288" s="3">
        <f t="shared" si="129"/>
        <v>392.82155357154892</v>
      </c>
      <c r="Q288">
        <f t="shared" si="138"/>
        <v>0.88021979246563553</v>
      </c>
      <c r="T288">
        <f t="shared" si="139"/>
        <v>-3.542897191823009</v>
      </c>
    </row>
    <row r="289" spans="1:21" x14ac:dyDescent="0.25">
      <c r="A289" s="1">
        <v>12</v>
      </c>
      <c r="B289">
        <v>12</v>
      </c>
      <c r="C289" s="1">
        <v>295.3</v>
      </c>
      <c r="E289">
        <f t="shared" si="135"/>
        <v>83.879166666666663</v>
      </c>
      <c r="F289">
        <f t="shared" si="126"/>
        <v>7035.714600694444</v>
      </c>
      <c r="H289">
        <f t="shared" si="136"/>
        <v>3.9135439377663599</v>
      </c>
      <c r="L289" s="3">
        <f t="shared" si="137"/>
        <v>220.73001688821256</v>
      </c>
      <c r="M289" s="3">
        <f t="shared" si="127"/>
        <v>204.74878068533096</v>
      </c>
      <c r="N289" s="3">
        <f t="shared" si="128"/>
        <v>90.551219314669055</v>
      </c>
      <c r="O289" s="3">
        <f t="shared" si="129"/>
        <v>8199.5233193732947</v>
      </c>
      <c r="Q289">
        <f t="shared" si="138"/>
        <v>4.0214972681989156</v>
      </c>
      <c r="T289">
        <f t="shared" si="139"/>
        <v>2.0691898855369999</v>
      </c>
    </row>
    <row r="290" spans="1:21" x14ac:dyDescent="0.25">
      <c r="A290" s="1" t="s">
        <v>24</v>
      </c>
      <c r="B290">
        <v>1</v>
      </c>
      <c r="C290" s="1">
        <v>219.7</v>
      </c>
      <c r="D290">
        <f>(0.5*C290+SUM(C291:C300)+0.5*C301)/12</f>
        <v>225.125</v>
      </c>
      <c r="E290">
        <f t="shared" ref="E290:E301" si="140">C290-$D$290</f>
        <v>-5.4250000000000114</v>
      </c>
      <c r="F290">
        <f t="shared" si="126"/>
        <v>29.430625000000123</v>
      </c>
      <c r="G290">
        <f>SQRT((SUM(F290:F301)-(SUM(E290:E301)^2/12))/11)</f>
        <v>25.881647879717725</v>
      </c>
      <c r="H290">
        <f t="shared" ref="H290:H301" si="141">E290/$G$290</f>
        <v>-0.20960798266061481</v>
      </c>
      <c r="L290" s="3">
        <f>C290-VLOOKUP(B290,$J$2:$K$13,2,0)*$G$290</f>
        <v>217.53837801322507</v>
      </c>
      <c r="M290" s="3">
        <f t="shared" si="127"/>
        <v>208.52748068428008</v>
      </c>
      <c r="N290" s="3">
        <f t="shared" si="128"/>
        <v>11.17251931571991</v>
      </c>
      <c r="O290" s="3">
        <f t="shared" si="129"/>
        <v>124.82518786013449</v>
      </c>
      <c r="P290">
        <f>SQRT((SUM(O290:O301)-(SUM(N290:N301)^2/12))/11)</f>
        <v>25.140966929931761</v>
      </c>
      <c r="Q290">
        <f>N290/$P$290</f>
        <v>0.44439497282892432</v>
      </c>
      <c r="T290">
        <f>N290-VLOOKUP(B290,$R$2:$S$13,2,0)*$P$290</f>
        <v>-3.8395775271066519</v>
      </c>
      <c r="U290">
        <f>SUMPRODUCT(O290:O301,T290:T301)/SUMSQ(T290:T301)</f>
        <v>102.81125977560373</v>
      </c>
    </row>
    <row r="291" spans="1:21" x14ac:dyDescent="0.25">
      <c r="A291" s="1">
        <v>2</v>
      </c>
      <c r="B291">
        <v>2</v>
      </c>
      <c r="C291" s="1">
        <v>225.6</v>
      </c>
      <c r="E291">
        <f t="shared" si="140"/>
        <v>0.47499999999999432</v>
      </c>
      <c r="F291">
        <f t="shared" si="126"/>
        <v>0.22562499999999461</v>
      </c>
      <c r="H291">
        <f t="shared" si="141"/>
        <v>1.8352772675353114E-2</v>
      </c>
      <c r="L291" s="3">
        <f t="shared" ref="L291:L301" si="142">C291-VLOOKUP(B291,$J$2:$K$13,2,0)*$G$290</f>
        <v>223.23283602479063</v>
      </c>
      <c r="M291" s="3">
        <f t="shared" si="127"/>
        <v>211.01558209523949</v>
      </c>
      <c r="N291" s="3">
        <f t="shared" si="128"/>
        <v>14.5844179047605</v>
      </c>
      <c r="O291" s="3">
        <f t="shared" si="129"/>
        <v>212.70524562069863</v>
      </c>
      <c r="Q291">
        <f t="shared" ref="Q291:Q301" si="143">N291/$P$290</f>
        <v>0.5801056874784285</v>
      </c>
      <c r="T291">
        <f t="shared" ref="T291:T301" si="144">N291-VLOOKUP(B291,$R$2:$S$13,2,0)*$P$290</f>
        <v>1.841847767636569</v>
      </c>
    </row>
    <row r="292" spans="1:21" x14ac:dyDescent="0.25">
      <c r="A292" s="1">
        <v>3</v>
      </c>
      <c r="B292">
        <v>3</v>
      </c>
      <c r="C292" s="1">
        <v>240.5</v>
      </c>
      <c r="E292">
        <f t="shared" si="140"/>
        <v>15.375</v>
      </c>
      <c r="F292">
        <f t="shared" si="126"/>
        <v>236.390625</v>
      </c>
      <c r="H292">
        <f t="shared" si="141"/>
        <v>0.59405027343906847</v>
      </c>
      <c r="L292" s="3">
        <f t="shared" si="142"/>
        <v>221.33784807021982</v>
      </c>
      <c r="M292" s="3">
        <f t="shared" si="127"/>
        <v>214.78600688696989</v>
      </c>
      <c r="N292" s="3">
        <f t="shared" si="128"/>
        <v>25.713993113030114</v>
      </c>
      <c r="O292" s="3">
        <f t="shared" si="129"/>
        <v>661.20944181696007</v>
      </c>
      <c r="Q292">
        <f t="shared" si="143"/>
        <v>1.0227925276181853</v>
      </c>
      <c r="T292">
        <f t="shared" si="144"/>
        <v>-2.5636449311673388</v>
      </c>
    </row>
    <row r="293" spans="1:21" x14ac:dyDescent="0.25">
      <c r="A293" s="1">
        <v>4</v>
      </c>
      <c r="B293">
        <v>4</v>
      </c>
      <c r="C293" s="1">
        <v>248.4</v>
      </c>
      <c r="E293">
        <f t="shared" si="140"/>
        <v>23.275000000000006</v>
      </c>
      <c r="F293">
        <f t="shared" si="126"/>
        <v>541.72562500000026</v>
      </c>
      <c r="H293">
        <f t="shared" si="141"/>
        <v>0.89928586109231357</v>
      </c>
      <c r="L293" s="3">
        <f t="shared" si="142"/>
        <v>227.54580977313373</v>
      </c>
      <c r="M293" s="3">
        <f t="shared" si="127"/>
        <v>218.05293929158961</v>
      </c>
      <c r="N293" s="3">
        <f t="shared" si="128"/>
        <v>30.347060708410396</v>
      </c>
      <c r="O293" s="3">
        <f t="shared" si="129"/>
        <v>920.94409363994612</v>
      </c>
      <c r="Q293">
        <f t="shared" si="143"/>
        <v>1.2070761157670704</v>
      </c>
      <c r="T293">
        <f t="shared" si="144"/>
        <v>4.1577278007646221</v>
      </c>
    </row>
    <row r="294" spans="1:21" x14ac:dyDescent="0.25">
      <c r="A294" s="1">
        <v>5</v>
      </c>
      <c r="B294">
        <v>5</v>
      </c>
      <c r="C294" s="1">
        <v>250.4</v>
      </c>
      <c r="E294">
        <f t="shared" si="140"/>
        <v>25.275000000000006</v>
      </c>
      <c r="F294">
        <f t="shared" si="126"/>
        <v>638.82562500000029</v>
      </c>
      <c r="H294">
        <f t="shared" si="141"/>
        <v>0.97656069340959073</v>
      </c>
      <c r="L294" s="3">
        <f t="shared" si="142"/>
        <v>227.8739870345124</v>
      </c>
      <c r="M294" s="3">
        <f t="shared" si="127"/>
        <v>222.0769777539164</v>
      </c>
      <c r="N294" s="3">
        <f t="shared" si="128"/>
        <v>28.32302224608361</v>
      </c>
      <c r="O294" s="3">
        <f t="shared" si="129"/>
        <v>802.19358915214707</v>
      </c>
      <c r="Q294">
        <f t="shared" si="143"/>
        <v>1.1265685335420983</v>
      </c>
      <c r="T294">
        <f t="shared" si="144"/>
        <v>2.4833524646351499</v>
      </c>
    </row>
    <row r="295" spans="1:21" x14ac:dyDescent="0.25">
      <c r="A295" s="1">
        <v>6</v>
      </c>
      <c r="B295">
        <v>6</v>
      </c>
      <c r="C295" s="1">
        <v>260.2</v>
      </c>
      <c r="E295">
        <f t="shared" si="140"/>
        <v>35.074999999999989</v>
      </c>
      <c r="F295">
        <f t="shared" si="126"/>
        <v>1230.2556249999991</v>
      </c>
      <c r="H295">
        <f t="shared" si="141"/>
        <v>1.3552073717642483</v>
      </c>
      <c r="L295" s="3">
        <f t="shared" si="142"/>
        <v>222.74526998523021</v>
      </c>
      <c r="M295" s="3">
        <f t="shared" si="127"/>
        <v>223.5057717831763</v>
      </c>
      <c r="N295" s="3">
        <f t="shared" si="128"/>
        <v>36.694228216823689</v>
      </c>
      <c r="O295" s="3">
        <f t="shared" si="129"/>
        <v>1346.4663844283398</v>
      </c>
      <c r="Q295">
        <f t="shared" si="143"/>
        <v>1.4595392579406765</v>
      </c>
      <c r="T295">
        <f t="shared" si="144"/>
        <v>-3.1673803996868983</v>
      </c>
    </row>
    <row r="296" spans="1:21" x14ac:dyDescent="0.25">
      <c r="A296" s="1">
        <v>7</v>
      </c>
      <c r="B296">
        <v>7</v>
      </c>
      <c r="C296" s="1">
        <v>239.6</v>
      </c>
      <c r="E296">
        <f t="shared" si="140"/>
        <v>14.474999999999994</v>
      </c>
      <c r="F296">
        <f t="shared" si="126"/>
        <v>209.52562499999985</v>
      </c>
      <c r="H296">
        <f t="shared" si="141"/>
        <v>0.55927659889629344</v>
      </c>
      <c r="L296" s="3">
        <f t="shared" si="142"/>
        <v>210.30043472122955</v>
      </c>
      <c r="M296" s="3">
        <f t="shared" si="127"/>
        <v>224.54715017757735</v>
      </c>
      <c r="N296" s="3">
        <f t="shared" si="128"/>
        <v>15.052849822422644</v>
      </c>
      <c r="O296" s="3">
        <f t="shared" si="129"/>
        <v>226.58828777640943</v>
      </c>
      <c r="Q296">
        <f t="shared" si="143"/>
        <v>0.59873790313535491</v>
      </c>
      <c r="T296">
        <f t="shared" si="144"/>
        <v>-17.79350983292715</v>
      </c>
    </row>
    <row r="297" spans="1:21" x14ac:dyDescent="0.25">
      <c r="A297" s="1">
        <v>8</v>
      </c>
      <c r="B297">
        <v>8</v>
      </c>
      <c r="C297" s="1">
        <v>235.1</v>
      </c>
      <c r="E297">
        <f t="shared" si="140"/>
        <v>9.9749999999999943</v>
      </c>
      <c r="F297">
        <f t="shared" si="126"/>
        <v>99.500624999999886</v>
      </c>
      <c r="H297">
        <f t="shared" si="141"/>
        <v>0.38540822618241977</v>
      </c>
      <c r="L297" s="3">
        <f t="shared" si="142"/>
        <v>213.84440670226721</v>
      </c>
      <c r="M297" s="3">
        <f t="shared" si="127"/>
        <v>221.96066991686513</v>
      </c>
      <c r="N297" s="3">
        <f t="shared" si="128"/>
        <v>13.139330083134865</v>
      </c>
      <c r="O297" s="3">
        <f t="shared" si="129"/>
        <v>172.64199503357287</v>
      </c>
      <c r="Q297">
        <f t="shared" si="143"/>
        <v>0.52262628242399622</v>
      </c>
      <c r="T297">
        <f t="shared" si="144"/>
        <v>-12.259810627654531</v>
      </c>
    </row>
    <row r="298" spans="1:21" x14ac:dyDescent="0.25">
      <c r="A298" s="1">
        <v>9</v>
      </c>
      <c r="B298">
        <v>9</v>
      </c>
      <c r="C298" s="1">
        <v>241.7</v>
      </c>
      <c r="E298">
        <f t="shared" si="140"/>
        <v>16.574999999999989</v>
      </c>
      <c r="F298">
        <f t="shared" si="126"/>
        <v>274.73062499999963</v>
      </c>
      <c r="H298">
        <f t="shared" si="141"/>
        <v>0.64041517282943428</v>
      </c>
      <c r="L298" s="3">
        <f t="shared" si="142"/>
        <v>216.92176788664855</v>
      </c>
      <c r="M298" s="3">
        <f t="shared" si="127"/>
        <v>220.46198164327461</v>
      </c>
      <c r="N298" s="3">
        <f t="shared" si="128"/>
        <v>21.238018356725377</v>
      </c>
      <c r="O298" s="3">
        <f t="shared" si="129"/>
        <v>451.05342372060409</v>
      </c>
      <c r="Q298">
        <f t="shared" si="143"/>
        <v>0.84475741986837827</v>
      </c>
      <c r="T298">
        <f t="shared" si="144"/>
        <v>-7.1458281505436929</v>
      </c>
    </row>
    <row r="299" spans="1:21" x14ac:dyDescent="0.25">
      <c r="A299" s="1">
        <v>10</v>
      </c>
      <c r="B299">
        <v>10</v>
      </c>
      <c r="C299" s="1">
        <v>243.1</v>
      </c>
      <c r="E299">
        <f t="shared" si="140"/>
        <v>17.974999999999994</v>
      </c>
      <c r="F299">
        <f t="shared" si="126"/>
        <v>323.10062499999981</v>
      </c>
      <c r="H299">
        <f t="shared" si="141"/>
        <v>0.69450755545152854</v>
      </c>
      <c r="L299" s="3">
        <f t="shared" si="142"/>
        <v>220.64326689217987</v>
      </c>
      <c r="M299" s="3">
        <f t="shared" si="127"/>
        <v>218.33717326597758</v>
      </c>
      <c r="N299" s="3">
        <f t="shared" si="128"/>
        <v>24.762826734022411</v>
      </c>
      <c r="O299" s="3">
        <f t="shared" si="129"/>
        <v>613.19758785921499</v>
      </c>
      <c r="Q299">
        <f t="shared" si="143"/>
        <v>0.9849592023662721</v>
      </c>
      <c r="T299">
        <f t="shared" si="144"/>
        <v>-1.828983917617947</v>
      </c>
    </row>
    <row r="300" spans="1:21" x14ac:dyDescent="0.25">
      <c r="A300" s="1">
        <v>11</v>
      </c>
      <c r="B300">
        <v>11</v>
      </c>
      <c r="C300" s="1">
        <v>245.8</v>
      </c>
      <c r="E300">
        <f t="shared" si="140"/>
        <v>20.675000000000011</v>
      </c>
      <c r="F300">
        <f t="shared" si="126"/>
        <v>427.45562500000045</v>
      </c>
      <c r="H300">
        <f t="shared" si="141"/>
        <v>0.79882857907985338</v>
      </c>
      <c r="L300" s="3">
        <f t="shared" si="142"/>
        <v>223.8533773634193</v>
      </c>
      <c r="M300" s="3">
        <f t="shared" si="127"/>
        <v>216.89102923751108</v>
      </c>
      <c r="N300" s="3">
        <f t="shared" si="128"/>
        <v>28.908970762488934</v>
      </c>
      <c r="O300" s="3">
        <f t="shared" si="129"/>
        <v>835.72859054644005</v>
      </c>
      <c r="Q300">
        <f t="shared" si="143"/>
        <v>1.1498750562402256</v>
      </c>
      <c r="T300">
        <f t="shared" si="144"/>
        <v>2.8235970191270887</v>
      </c>
    </row>
    <row r="301" spans="1:21" x14ac:dyDescent="0.25">
      <c r="A301" s="1">
        <v>12</v>
      </c>
      <c r="B301">
        <v>12</v>
      </c>
      <c r="C301" s="1">
        <v>322.5</v>
      </c>
      <c r="E301">
        <f t="shared" si="140"/>
        <v>97.375</v>
      </c>
      <c r="F301">
        <f t="shared" si="126"/>
        <v>9481.890625</v>
      </c>
      <c r="H301">
        <f t="shared" si="141"/>
        <v>3.7623183984474333</v>
      </c>
      <c r="L301" s="3">
        <f t="shared" si="142"/>
        <v>232.45241373929792</v>
      </c>
      <c r="M301" s="3">
        <f t="shared" si="127"/>
        <v>217.11265071314887</v>
      </c>
      <c r="N301" s="3">
        <f t="shared" si="128"/>
        <v>105.38734928685113</v>
      </c>
      <c r="O301" s="3">
        <f t="shared" si="129"/>
        <v>11106.493389708761</v>
      </c>
      <c r="Q301">
        <f t="shared" si="143"/>
        <v>4.1918574405100326</v>
      </c>
      <c r="T301">
        <f t="shared" si="144"/>
        <v>6.5933589351648152</v>
      </c>
    </row>
    <row r="302" spans="1:21" x14ac:dyDescent="0.25">
      <c r="A302" s="1" t="s">
        <v>25</v>
      </c>
      <c r="B302">
        <v>1</v>
      </c>
      <c r="C302" s="1">
        <v>246.1</v>
      </c>
      <c r="D302">
        <f>(0.5*C302+SUM(C303:C312)+0.5*C313)/12</f>
        <v>243.52500000000001</v>
      </c>
      <c r="E302">
        <f t="shared" ref="E302:E313" si="145">C302-$D$302</f>
        <v>2.5749999999999886</v>
      </c>
      <c r="F302">
        <f t="shared" si="126"/>
        <v>6.6306249999999416</v>
      </c>
      <c r="G302">
        <f>SQRT((SUM(F302:F313)-(SUM(E302:E313)^2/12))/11)</f>
        <v>23.410116629484378</v>
      </c>
      <c r="H302">
        <f t="shared" ref="H302:H313" si="146">E302/$G$302</f>
        <v>0.10999518032118</v>
      </c>
      <c r="L302" s="3">
        <f>C302-VLOOKUP(B302,$J$2:$K$13,2,0)*$G$302</f>
        <v>244.14479903851429</v>
      </c>
      <c r="M302" s="3">
        <f t="shared" si="127"/>
        <v>221.54304651676256</v>
      </c>
      <c r="N302" s="3">
        <f t="shared" si="128"/>
        <v>24.556953483237436</v>
      </c>
      <c r="O302" s="3">
        <f t="shared" si="129"/>
        <v>603.04396437788728</v>
      </c>
      <c r="P302">
        <f>SQRT((SUM(O302:O313)-(SUM(N302:N313)^2/12))/11)</f>
        <v>23.758996133857131</v>
      </c>
      <c r="Q302">
        <f>N302/$P$302</f>
        <v>1.0335854825214268</v>
      </c>
      <c r="T302">
        <f>N302-VLOOKUP(B302,$R$2:$S$13,2,0)*$P$302</f>
        <v>10.370054791398886</v>
      </c>
      <c r="U302">
        <f>SUMPRODUCT(O302:O313,T302:T313)/SUMSQ(T302:T313)</f>
        <v>48.683699566277099</v>
      </c>
    </row>
    <row r="303" spans="1:21" x14ac:dyDescent="0.25">
      <c r="A303" s="1">
        <v>2</v>
      </c>
      <c r="B303">
        <v>2</v>
      </c>
      <c r="C303" s="1">
        <v>252.2</v>
      </c>
      <c r="E303">
        <f t="shared" si="145"/>
        <v>8.6749999999999829</v>
      </c>
      <c r="F303">
        <f t="shared" si="126"/>
        <v>75.255624999999711</v>
      </c>
      <c r="H303">
        <f t="shared" si="146"/>
        <v>0.37056628710145195</v>
      </c>
      <c r="L303" s="3">
        <f t="shared" ref="L303:L313" si="147">C303-VLOOKUP(B303,$J$2:$K$13,2,0)*$G$302</f>
        <v>250.05888499069675</v>
      </c>
      <c r="M303" s="3">
        <f t="shared" si="127"/>
        <v>227.603124984012</v>
      </c>
      <c r="N303" s="3">
        <f t="shared" si="128"/>
        <v>24.59687501598799</v>
      </c>
      <c r="O303" s="3">
        <f t="shared" si="129"/>
        <v>605.00626055213422</v>
      </c>
      <c r="Q303">
        <f t="shared" ref="Q303:Q313" si="148">N303/$P$302</f>
        <v>1.0352657527031144</v>
      </c>
      <c r="T303">
        <f t="shared" ref="T303:T313" si="149">N303-VLOOKUP(B303,$R$2:$S$13,2,0)*$P$302</f>
        <v>12.554749688545282</v>
      </c>
    </row>
    <row r="304" spans="1:21" x14ac:dyDescent="0.25">
      <c r="A304" s="1">
        <v>3</v>
      </c>
      <c r="B304">
        <v>3</v>
      </c>
      <c r="C304" s="1">
        <v>264.10000000000002</v>
      </c>
      <c r="E304">
        <f t="shared" si="145"/>
        <v>20.575000000000017</v>
      </c>
      <c r="F304">
        <f t="shared" si="126"/>
        <v>423.33062500000068</v>
      </c>
      <c r="H304">
        <f t="shared" si="146"/>
        <v>0.8788935281973943</v>
      </c>
      <c r="L304" s="3">
        <f t="shared" si="147"/>
        <v>246.76771058655848</v>
      </c>
      <c r="M304" s="3">
        <f t="shared" si="127"/>
        <v>234.23054840482163</v>
      </c>
      <c r="N304" s="3">
        <f t="shared" si="128"/>
        <v>29.86945159517839</v>
      </c>
      <c r="O304" s="3">
        <f t="shared" si="129"/>
        <v>892.18413859670488</v>
      </c>
      <c r="Q304">
        <f t="shared" si="148"/>
        <v>1.2571849175316676</v>
      </c>
      <c r="T304">
        <f t="shared" si="149"/>
        <v>3.1462036453620783</v>
      </c>
    </row>
    <row r="305" spans="1:21" x14ac:dyDescent="0.25">
      <c r="A305" s="1">
        <v>4</v>
      </c>
      <c r="B305">
        <v>4</v>
      </c>
      <c r="C305" s="1">
        <v>270.39999999999998</v>
      </c>
      <c r="E305">
        <f t="shared" si="145"/>
        <v>26.874999999999972</v>
      </c>
      <c r="F305">
        <f t="shared" si="126"/>
        <v>722.26562499999852</v>
      </c>
      <c r="H305">
        <f t="shared" si="146"/>
        <v>1.148007949954067</v>
      </c>
      <c r="L305" s="3">
        <f t="shared" si="147"/>
        <v>251.53725108643593</v>
      </c>
      <c r="M305" s="3">
        <f t="shared" si="127"/>
        <v>239.45543714369734</v>
      </c>
      <c r="N305" s="3">
        <f t="shared" si="128"/>
        <v>30.944562856302639</v>
      </c>
      <c r="O305" s="3">
        <f t="shared" si="129"/>
        <v>957.56597036766493</v>
      </c>
      <c r="Q305">
        <f t="shared" si="148"/>
        <v>1.3024356198368965</v>
      </c>
      <c r="T305">
        <f t="shared" si="149"/>
        <v>6.1948282484324011</v>
      </c>
    </row>
    <row r="306" spans="1:21" x14ac:dyDescent="0.25">
      <c r="A306" s="1">
        <v>5</v>
      </c>
      <c r="B306">
        <v>5</v>
      </c>
      <c r="C306" s="1">
        <v>272.8</v>
      </c>
      <c r="E306">
        <f t="shared" si="145"/>
        <v>29.275000000000006</v>
      </c>
      <c r="F306">
        <f t="shared" si="126"/>
        <v>857.02562500000033</v>
      </c>
      <c r="H306">
        <f t="shared" si="146"/>
        <v>1.2505277296708968</v>
      </c>
      <c r="L306" s="3">
        <f t="shared" si="147"/>
        <v>252.42507668869911</v>
      </c>
      <c r="M306" s="3">
        <f t="shared" si="127"/>
        <v>244.99221188830066</v>
      </c>
      <c r="N306" s="3">
        <f t="shared" si="128"/>
        <v>27.807788111699352</v>
      </c>
      <c r="O306" s="3">
        <f t="shared" si="129"/>
        <v>773.27307966516787</v>
      </c>
      <c r="Q306">
        <f t="shared" si="148"/>
        <v>1.1704109026758331</v>
      </c>
      <c r="T306">
        <f t="shared" si="149"/>
        <v>3.3884960395767614</v>
      </c>
    </row>
    <row r="307" spans="1:21" x14ac:dyDescent="0.25">
      <c r="A307" s="1">
        <v>6</v>
      </c>
      <c r="B307">
        <v>6</v>
      </c>
      <c r="C307" s="1">
        <v>282.7</v>
      </c>
      <c r="E307">
        <f t="shared" si="145"/>
        <v>39.174999999999983</v>
      </c>
      <c r="F307">
        <f t="shared" si="126"/>
        <v>1534.6806249999986</v>
      </c>
      <c r="H307">
        <f t="shared" si="146"/>
        <v>1.6734218210028131</v>
      </c>
      <c r="L307" s="3">
        <f t="shared" si="147"/>
        <v>248.82195629712072</v>
      </c>
      <c r="M307" s="3">
        <f t="shared" si="127"/>
        <v>248.98674447818092</v>
      </c>
      <c r="N307" s="3">
        <f t="shared" si="128"/>
        <v>33.713255521819065</v>
      </c>
      <c r="O307" s="3">
        <f t="shared" si="129"/>
        <v>1136.5835978794637</v>
      </c>
      <c r="Q307">
        <f t="shared" si="148"/>
        <v>1.418968012448004</v>
      </c>
      <c r="T307">
        <f t="shared" si="149"/>
        <v>-3.9572051111591335</v>
      </c>
    </row>
    <row r="308" spans="1:21" x14ac:dyDescent="0.25">
      <c r="A308" s="1">
        <v>7</v>
      </c>
      <c r="B308">
        <v>7</v>
      </c>
      <c r="C308" s="1">
        <v>260.60000000000002</v>
      </c>
      <c r="E308">
        <f t="shared" si="145"/>
        <v>17.075000000000017</v>
      </c>
      <c r="F308">
        <f t="shared" si="126"/>
        <v>291.55562500000059</v>
      </c>
      <c r="H308">
        <f t="shared" si="146"/>
        <v>0.72938551611035285</v>
      </c>
      <c r="L308" s="3">
        <f t="shared" si="147"/>
        <v>234.09835514504778</v>
      </c>
      <c r="M308" s="3">
        <f t="shared" si="127"/>
        <v>249.92217592990224</v>
      </c>
      <c r="N308" s="3">
        <f t="shared" si="128"/>
        <v>10.677824070097785</v>
      </c>
      <c r="O308" s="3">
        <f t="shared" si="129"/>
        <v>114.01592687195962</v>
      </c>
      <c r="Q308">
        <f t="shared" si="148"/>
        <v>0.44942235816443576</v>
      </c>
      <c r="T308">
        <f t="shared" si="149"/>
        <v>-20.363007980543429</v>
      </c>
    </row>
    <row r="309" spans="1:21" x14ac:dyDescent="0.25">
      <c r="A309" s="1">
        <v>8</v>
      </c>
      <c r="B309">
        <v>8</v>
      </c>
      <c r="C309" s="1">
        <v>254.1</v>
      </c>
      <c r="E309">
        <f t="shared" si="145"/>
        <v>10.574999999999989</v>
      </c>
      <c r="F309">
        <f t="shared" si="126"/>
        <v>111.83062499999976</v>
      </c>
      <c r="H309">
        <f t="shared" si="146"/>
        <v>0.45172777937727471</v>
      </c>
      <c r="L309" s="3">
        <f t="shared" si="147"/>
        <v>234.87417943241726</v>
      </c>
      <c r="M309" s="3">
        <f t="shared" si="127"/>
        <v>246.73006996077237</v>
      </c>
      <c r="N309" s="3">
        <f t="shared" si="128"/>
        <v>7.3699300392276257</v>
      </c>
      <c r="O309" s="3">
        <f t="shared" si="129"/>
        <v>54.315868783109714</v>
      </c>
      <c r="Q309">
        <f t="shared" si="148"/>
        <v>0.31019534654182218</v>
      </c>
      <c r="T309">
        <f t="shared" si="149"/>
        <v>-16.63304835188935</v>
      </c>
    </row>
    <row r="310" spans="1:21" x14ac:dyDescent="0.25">
      <c r="A310" s="1">
        <v>9</v>
      </c>
      <c r="B310">
        <v>9</v>
      </c>
      <c r="C310" s="1">
        <v>256.39999999999998</v>
      </c>
      <c r="E310">
        <f t="shared" si="145"/>
        <v>12.874999999999972</v>
      </c>
      <c r="F310">
        <f t="shared" si="126"/>
        <v>165.76562499999926</v>
      </c>
      <c r="H310">
        <f t="shared" si="146"/>
        <v>0.54997590160590115</v>
      </c>
      <c r="L310" s="3">
        <f t="shared" si="147"/>
        <v>233.98793001350734</v>
      </c>
      <c r="M310" s="3">
        <f t="shared" si="127"/>
        <v>244.35136372994415</v>
      </c>
      <c r="N310" s="3">
        <f t="shared" si="128"/>
        <v>12.048636270055823</v>
      </c>
      <c r="O310" s="3">
        <f t="shared" si="129"/>
        <v>145.1696359681047</v>
      </c>
      <c r="Q310">
        <f t="shared" si="148"/>
        <v>0.50711891201860304</v>
      </c>
      <c r="T310">
        <f t="shared" si="149"/>
        <v>-14.774981982562853</v>
      </c>
    </row>
    <row r="311" spans="1:21" x14ac:dyDescent="0.25">
      <c r="A311" s="1">
        <v>10</v>
      </c>
      <c r="B311">
        <v>10</v>
      </c>
      <c r="C311" s="1">
        <v>259.2</v>
      </c>
      <c r="E311">
        <f t="shared" si="145"/>
        <v>15.674999999999983</v>
      </c>
      <c r="F311">
        <f t="shared" si="126"/>
        <v>245.70562499999946</v>
      </c>
      <c r="H311">
        <f t="shared" si="146"/>
        <v>0.6695823112755348</v>
      </c>
      <c r="L311" s="3">
        <f t="shared" si="147"/>
        <v>238.88774076463457</v>
      </c>
      <c r="M311" s="3">
        <f t="shared" si="127"/>
        <v>240.84149951535841</v>
      </c>
      <c r="N311" s="3">
        <f t="shared" si="128"/>
        <v>18.358500484641581</v>
      </c>
      <c r="O311" s="3">
        <f t="shared" si="129"/>
        <v>337.03454004458519</v>
      </c>
      <c r="Q311">
        <f t="shared" si="148"/>
        <v>0.77269680845144306</v>
      </c>
      <c r="T311">
        <f t="shared" si="149"/>
        <v>-6.7715881163818104</v>
      </c>
    </row>
    <row r="312" spans="1:21" x14ac:dyDescent="0.25">
      <c r="A312" s="1">
        <v>11</v>
      </c>
      <c r="B312">
        <v>11</v>
      </c>
      <c r="C312" s="1">
        <v>259.2</v>
      </c>
      <c r="E312">
        <f t="shared" si="145"/>
        <v>15.674999999999983</v>
      </c>
      <c r="F312">
        <f t="shared" si="126"/>
        <v>245.70562499999946</v>
      </c>
      <c r="H312">
        <f t="shared" si="146"/>
        <v>0.6695823112755348</v>
      </c>
      <c r="L312" s="3">
        <f t="shared" si="147"/>
        <v>239.34913896003286</v>
      </c>
      <c r="M312" s="3">
        <f t="shared" si="127"/>
        <v>238.13403233054555</v>
      </c>
      <c r="N312" s="3">
        <f t="shared" si="128"/>
        <v>21.065967669454437</v>
      </c>
      <c r="O312" s="3">
        <f t="shared" si="129"/>
        <v>443.77499385049964</v>
      </c>
      <c r="Q312">
        <f t="shared" si="148"/>
        <v>0.8866522621902756</v>
      </c>
      <c r="T312">
        <f t="shared" si="149"/>
        <v>-3.5855222929658197</v>
      </c>
    </row>
    <row r="313" spans="1:21" x14ac:dyDescent="0.25">
      <c r="A313" s="1">
        <v>12</v>
      </c>
      <c r="B313">
        <v>12</v>
      </c>
      <c r="C313" s="1">
        <v>335.1</v>
      </c>
      <c r="E313">
        <f t="shared" si="145"/>
        <v>91.575000000000017</v>
      </c>
      <c r="F313">
        <f t="shared" si="126"/>
        <v>8385.9806250000038</v>
      </c>
      <c r="H313">
        <f t="shared" si="146"/>
        <v>3.9117703448202348</v>
      </c>
      <c r="L313" s="3">
        <f t="shared" si="147"/>
        <v>253.65138025355202</v>
      </c>
      <c r="M313" s="3">
        <f t="shared" si="127"/>
        <v>236.23946886312797</v>
      </c>
      <c r="N313" s="3">
        <f t="shared" si="128"/>
        <v>98.860531136872055</v>
      </c>
      <c r="O313" s="3">
        <f t="shared" si="129"/>
        <v>9773.4046166644493</v>
      </c>
      <c r="Q313">
        <f t="shared" si="148"/>
        <v>4.1609725671866018</v>
      </c>
      <c r="T313">
        <f t="shared" si="149"/>
        <v>5.4971357926976339</v>
      </c>
    </row>
    <row r="314" spans="1:21" x14ac:dyDescent="0.25">
      <c r="A314" s="1" t="s">
        <v>26</v>
      </c>
      <c r="B314">
        <v>1</v>
      </c>
      <c r="C314" s="2">
        <v>250.7</v>
      </c>
      <c r="D314">
        <f>(0.5*C314+SUM(C315:C324)+0.5*C325)/12</f>
        <v>250.35</v>
      </c>
      <c r="E314">
        <f t="shared" ref="E314:E325" si="150">C314-$D$314</f>
        <v>0.34999999999999432</v>
      </c>
      <c r="F314">
        <f t="shared" si="126"/>
        <v>0.12249999999999601</v>
      </c>
      <c r="G314">
        <f>SQRT((SUM(F314:F325)-(SUM(E314:E325)^2/12))/11)</f>
        <v>27.788448657452591</v>
      </c>
      <c r="H314">
        <f t="shared" ref="H314:H325" si="151">E314/$G$314</f>
        <v>1.2595161547678832E-2</v>
      </c>
      <c r="L314" s="3">
        <f>C314-VLOOKUP(B314,$J$2:$K$13,2,0)*$G$314</f>
        <v>248.37912298801544</v>
      </c>
      <c r="M314" s="3">
        <f t="shared" si="127"/>
        <v>240.15007388482883</v>
      </c>
      <c r="N314" s="3">
        <f t="shared" si="128"/>
        <v>10.549926115171161</v>
      </c>
      <c r="O314" s="3">
        <f t="shared" si="129"/>
        <v>111.30094103557046</v>
      </c>
      <c r="P314">
        <f>SQRT((SUM(O314:O325)-(SUM(N314:N325)^2/12))/11)</f>
        <v>28.834098342505005</v>
      </c>
      <c r="Q314">
        <f>N314/$P$314</f>
        <v>0.36588368361147167</v>
      </c>
      <c r="T314">
        <f>N314-VLOOKUP(B314,$R$2:$S$13,2,0)*$P$314</f>
        <v>-6.6674019971348564</v>
      </c>
      <c r="U314">
        <f>SUMPRODUCT(O314:O325,T314:T325)/SUMSQ(T314:T325)</f>
        <v>11.475834044548096</v>
      </c>
    </row>
    <row r="315" spans="1:21" x14ac:dyDescent="0.25">
      <c r="A315" s="1">
        <v>2</v>
      </c>
      <c r="B315">
        <v>2</v>
      </c>
      <c r="C315" s="2">
        <v>253.4</v>
      </c>
      <c r="E315">
        <f t="shared" si="150"/>
        <v>3.0500000000000114</v>
      </c>
      <c r="F315">
        <f t="shared" si="126"/>
        <v>9.3025000000000695</v>
      </c>
      <c r="H315">
        <f t="shared" si="151"/>
        <v>0.10975783634406058</v>
      </c>
      <c r="L315" s="3">
        <f t="shared" ref="L315:L325" si="152">C315-VLOOKUP(B315,$J$2:$K$13,2,0)*$G$314</f>
        <v>250.85843792889148</v>
      </c>
      <c r="M315" s="3">
        <f t="shared" si="127"/>
        <v>242.85106259594846</v>
      </c>
      <c r="N315" s="3">
        <f t="shared" si="128"/>
        <v>10.548937404051543</v>
      </c>
      <c r="O315" s="3">
        <f t="shared" si="129"/>
        <v>111.2800803545977</v>
      </c>
      <c r="Q315">
        <f t="shared" ref="Q315:Q325" si="153">N315/$P$314</f>
        <v>0.36584939396218652</v>
      </c>
      <c r="T315">
        <f t="shared" ref="T315:T325" si="154">N315-VLOOKUP(B315,$R$2:$S$13,2,0)*$P$314</f>
        <v>-4.0654774469804487</v>
      </c>
    </row>
    <row r="316" spans="1:21" x14ac:dyDescent="0.25">
      <c r="A316" s="1">
        <v>3</v>
      </c>
      <c r="B316">
        <v>3</v>
      </c>
      <c r="C316" s="2">
        <v>271.7</v>
      </c>
      <c r="E316">
        <f t="shared" si="150"/>
        <v>21.349999999999994</v>
      </c>
      <c r="F316">
        <f t="shared" si="126"/>
        <v>455.82249999999976</v>
      </c>
      <c r="H316">
        <f t="shared" si="151"/>
        <v>0.768304854408421</v>
      </c>
      <c r="L316" s="3">
        <f t="shared" si="152"/>
        <v>251.12609846398965</v>
      </c>
      <c r="M316" s="3">
        <f t="shared" si="127"/>
        <v>246.22516417902526</v>
      </c>
      <c r="N316" s="3">
        <f t="shared" si="128"/>
        <v>25.474835820974732</v>
      </c>
      <c r="O316" s="3">
        <f t="shared" si="129"/>
        <v>648.96726010561736</v>
      </c>
      <c r="Q316">
        <f t="shared" si="153"/>
        <v>0.88349687645414221</v>
      </c>
      <c r="T316">
        <f t="shared" si="154"/>
        <v>-6.9567010619371672</v>
      </c>
    </row>
    <row r="317" spans="1:21" x14ac:dyDescent="0.25">
      <c r="A317" s="1">
        <v>4</v>
      </c>
      <c r="B317">
        <v>4</v>
      </c>
      <c r="C317" s="2">
        <v>280.39999999999998</v>
      </c>
      <c r="E317">
        <f t="shared" si="150"/>
        <v>30.049999999999983</v>
      </c>
      <c r="F317">
        <f t="shared" si="126"/>
        <v>903.00249999999903</v>
      </c>
      <c r="H317">
        <f t="shared" si="151"/>
        <v>1.0813845843078709</v>
      </c>
      <c r="L317" s="3">
        <f t="shared" si="152"/>
        <v>258.00940118244341</v>
      </c>
      <c r="M317" s="3">
        <f t="shared" si="127"/>
        <v>248.67283571889629</v>
      </c>
      <c r="N317" s="3">
        <f t="shared" si="128"/>
        <v>31.727164281103683</v>
      </c>
      <c r="O317" s="3">
        <f t="shared" si="129"/>
        <v>1006.6129533201414</v>
      </c>
      <c r="Q317">
        <f t="shared" si="153"/>
        <v>1.1003348849072192</v>
      </c>
      <c r="T317">
        <f t="shared" si="154"/>
        <v>1.6906981941682417</v>
      </c>
    </row>
    <row r="318" spans="1:21" x14ac:dyDescent="0.25">
      <c r="A318" s="1">
        <v>5</v>
      </c>
      <c r="B318">
        <v>5</v>
      </c>
      <c r="C318" s="2">
        <v>278.7</v>
      </c>
      <c r="E318">
        <f t="shared" si="150"/>
        <v>28.349999999999994</v>
      </c>
      <c r="F318">
        <f t="shared" si="126"/>
        <v>803.72249999999963</v>
      </c>
      <c r="H318">
        <f t="shared" si="151"/>
        <v>1.0202080853620017</v>
      </c>
      <c r="L318" s="3">
        <f t="shared" si="152"/>
        <v>254.51440881748866</v>
      </c>
      <c r="M318" s="3">
        <f t="shared" si="127"/>
        <v>252.40488816337839</v>
      </c>
      <c r="N318" s="3">
        <f t="shared" si="128"/>
        <v>26.295111836621601</v>
      </c>
      <c r="O318" s="3">
        <f t="shared" si="129"/>
        <v>691.43290650043741</v>
      </c>
      <c r="Q318">
        <f t="shared" si="153"/>
        <v>0.91194500082076002</v>
      </c>
      <c r="T318">
        <f t="shared" si="154"/>
        <v>-3.3403266766481039</v>
      </c>
    </row>
    <row r="319" spans="1:21" x14ac:dyDescent="0.25">
      <c r="A319" s="1">
        <v>6</v>
      </c>
      <c r="B319">
        <v>6</v>
      </c>
      <c r="C319" s="2">
        <v>286.8</v>
      </c>
      <c r="E319">
        <f t="shared" si="150"/>
        <v>36.450000000000017</v>
      </c>
      <c r="F319">
        <f t="shared" si="126"/>
        <v>1328.6025000000013</v>
      </c>
      <c r="H319">
        <f t="shared" si="151"/>
        <v>1.3116961097511459</v>
      </c>
      <c r="L319" s="3">
        <f t="shared" si="152"/>
        <v>246.58583563028023</v>
      </c>
      <c r="M319" s="3">
        <f t="shared" si="127"/>
        <v>252.57749387616573</v>
      </c>
      <c r="N319" s="3">
        <f t="shared" si="128"/>
        <v>34.222506123834279</v>
      </c>
      <c r="O319" s="3">
        <f t="shared" si="129"/>
        <v>1171.1799253958748</v>
      </c>
      <c r="Q319">
        <f t="shared" si="153"/>
        <v>1.1868762365073195</v>
      </c>
      <c r="T319">
        <f t="shared" si="154"/>
        <v>-11.494651300628824</v>
      </c>
    </row>
    <row r="320" spans="1:21" x14ac:dyDescent="0.25">
      <c r="A320" s="1">
        <v>7</v>
      </c>
      <c r="B320">
        <v>7</v>
      </c>
      <c r="C320" s="2">
        <v>269.3</v>
      </c>
      <c r="E320">
        <f t="shared" si="150"/>
        <v>18.950000000000017</v>
      </c>
      <c r="F320">
        <f t="shared" si="126"/>
        <v>359.10250000000065</v>
      </c>
      <c r="H320">
        <f t="shared" si="151"/>
        <v>0.68193803236719408</v>
      </c>
      <c r="L320" s="3">
        <f t="shared" si="152"/>
        <v>237.84182279201642</v>
      </c>
      <c r="M320" s="3">
        <f t="shared" si="127"/>
        <v>252.21883640461866</v>
      </c>
      <c r="N320" s="3">
        <f t="shared" si="128"/>
        <v>17.081163595381355</v>
      </c>
      <c r="O320" s="3">
        <f t="shared" si="129"/>
        <v>291.76614977218128</v>
      </c>
      <c r="Q320">
        <f t="shared" si="153"/>
        <v>0.59239458062753503</v>
      </c>
      <c r="T320">
        <f t="shared" si="154"/>
        <v>-20.590226177940124</v>
      </c>
    </row>
    <row r="321" spans="1:21" x14ac:dyDescent="0.25">
      <c r="A321" s="1">
        <v>8</v>
      </c>
      <c r="B321">
        <v>8</v>
      </c>
      <c r="C321" s="2">
        <v>260.39999999999998</v>
      </c>
      <c r="E321">
        <f t="shared" si="150"/>
        <v>10.049999999999983</v>
      </c>
      <c r="F321">
        <f t="shared" si="126"/>
        <v>101.00249999999966</v>
      </c>
      <c r="H321">
        <f t="shared" si="151"/>
        <v>0.36166106729764025</v>
      </c>
      <c r="L321" s="3">
        <f t="shared" si="152"/>
        <v>237.57842519986468</v>
      </c>
      <c r="M321" s="3">
        <f t="shared" si="127"/>
        <v>249.61551337724367</v>
      </c>
      <c r="N321" s="3">
        <f t="shared" si="128"/>
        <v>10.784486622756305</v>
      </c>
      <c r="O321" s="3">
        <f t="shared" si="129"/>
        <v>116.30515171640968</v>
      </c>
      <c r="Q321">
        <f t="shared" si="153"/>
        <v>0.37401851428309257</v>
      </c>
      <c r="T321">
        <f t="shared" si="154"/>
        <v>-18.345710442103034</v>
      </c>
    </row>
    <row r="322" spans="1:21" x14ac:dyDescent="0.25">
      <c r="A322" s="1">
        <v>9</v>
      </c>
      <c r="B322">
        <v>9</v>
      </c>
      <c r="C322" s="2">
        <v>263.8</v>
      </c>
      <c r="E322">
        <f t="shared" si="150"/>
        <v>13.450000000000017</v>
      </c>
      <c r="F322">
        <f t="shared" si="126"/>
        <v>180.90250000000046</v>
      </c>
      <c r="H322">
        <f t="shared" si="151"/>
        <v>0.48401406518938073</v>
      </c>
      <c r="L322" s="3">
        <f t="shared" si="152"/>
        <v>237.19626000228936</v>
      </c>
      <c r="M322" s="3">
        <f t="shared" si="127"/>
        <v>246.90597872441867</v>
      </c>
      <c r="N322" s="3">
        <f t="shared" si="128"/>
        <v>16.894021275581338</v>
      </c>
      <c r="O322" s="3">
        <f t="shared" si="129"/>
        <v>285.40795485979487</v>
      </c>
      <c r="Q322">
        <f t="shared" si="153"/>
        <v>0.58590426774946081</v>
      </c>
      <c r="T322">
        <f t="shared" si="154"/>
        <v>-15.659325769904989</v>
      </c>
    </row>
    <row r="323" spans="1:21" x14ac:dyDescent="0.25">
      <c r="A323" s="1">
        <v>10</v>
      </c>
      <c r="B323">
        <v>10</v>
      </c>
      <c r="C323" s="2">
        <v>269.10000000000002</v>
      </c>
      <c r="E323">
        <f t="shared" si="150"/>
        <v>18.750000000000028</v>
      </c>
      <c r="F323">
        <f t="shared" ref="F323:F347" si="155">E323^2</f>
        <v>351.56250000000108</v>
      </c>
      <c r="H323">
        <f t="shared" si="151"/>
        <v>0.67474079719709223</v>
      </c>
      <c r="L323" s="3">
        <f t="shared" si="152"/>
        <v>244.98879278935692</v>
      </c>
      <c r="M323" s="3">
        <f t="shared" si="127"/>
        <v>242.74335048838785</v>
      </c>
      <c r="N323" s="3">
        <f t="shared" si="128"/>
        <v>26.356649511612176</v>
      </c>
      <c r="O323" s="3">
        <f t="shared" si="129"/>
        <v>694.67297347796637</v>
      </c>
      <c r="Q323">
        <f t="shared" si="153"/>
        <v>0.91407919881993449</v>
      </c>
      <c r="T323">
        <f t="shared" si="154"/>
        <v>-4.1414170731622271</v>
      </c>
    </row>
    <row r="324" spans="1:21" x14ac:dyDescent="0.25">
      <c r="A324" s="1">
        <v>11</v>
      </c>
      <c r="B324">
        <v>11</v>
      </c>
      <c r="C324" s="2">
        <v>266.60000000000002</v>
      </c>
      <c r="E324">
        <f t="shared" si="150"/>
        <v>16.250000000000028</v>
      </c>
      <c r="F324">
        <f t="shared" si="155"/>
        <v>264.06250000000091</v>
      </c>
      <c r="H324">
        <f t="shared" si="151"/>
        <v>0.58477535757081345</v>
      </c>
      <c r="L324" s="3">
        <f t="shared" si="152"/>
        <v>243.03648506558073</v>
      </c>
      <c r="M324" s="3">
        <f t="shared" si="127"/>
        <v>240.83822728276155</v>
      </c>
      <c r="N324" s="3">
        <f t="shared" si="128"/>
        <v>25.761772717238472</v>
      </c>
      <c r="O324" s="3">
        <f t="shared" si="129"/>
        <v>663.66893353465252</v>
      </c>
      <c r="Q324">
        <f t="shared" si="153"/>
        <v>0.89344818108157908</v>
      </c>
      <c r="T324">
        <f t="shared" si="154"/>
        <v>-4.1554629210463006</v>
      </c>
    </row>
    <row r="325" spans="1:21" x14ac:dyDescent="0.25">
      <c r="A325" s="1">
        <v>12</v>
      </c>
      <c r="B325">
        <v>12</v>
      </c>
      <c r="C325" s="2">
        <v>357.3</v>
      </c>
      <c r="E325">
        <f t="shared" si="150"/>
        <v>106.95000000000002</v>
      </c>
      <c r="F325">
        <f t="shared" si="155"/>
        <v>11438.302500000003</v>
      </c>
      <c r="H325">
        <f t="shared" si="151"/>
        <v>3.848721507212209</v>
      </c>
      <c r="L325" s="3">
        <f t="shared" si="152"/>
        <v>260.61826090973216</v>
      </c>
      <c r="M325" s="3">
        <f t="shared" si="127"/>
        <v>240.12835716982164</v>
      </c>
      <c r="N325" s="3">
        <f t="shared" si="128"/>
        <v>117.17164283017837</v>
      </c>
      <c r="O325" s="3">
        <f t="shared" si="129"/>
        <v>13729.19388352289</v>
      </c>
      <c r="Q325">
        <f t="shared" si="153"/>
        <v>4.0636485815633421</v>
      </c>
      <c r="T325">
        <f t="shared" si="154"/>
        <v>3.8651164189944751</v>
      </c>
    </row>
    <row r="326" spans="1:21" x14ac:dyDescent="0.25">
      <c r="A326" s="1" t="s">
        <v>27</v>
      </c>
      <c r="B326">
        <v>1</v>
      </c>
      <c r="C326" s="2">
        <v>266.2</v>
      </c>
      <c r="D326">
        <f>(0.5*C326+SUM(C327:C336)+0.5*C337)/12</f>
        <v>254.88333333333333</v>
      </c>
      <c r="E326">
        <f t="shared" ref="E326:E337" si="156">C326-$D$326</f>
        <v>11.316666666666663</v>
      </c>
      <c r="F326">
        <f t="shared" si="155"/>
        <v>128.06694444444435</v>
      </c>
      <c r="G326">
        <f>SQRT((SUM(F326:F337)-(SUM(E326:E337)^2/12))/11)</f>
        <v>29.353808281142342</v>
      </c>
      <c r="H326">
        <f t="shared" ref="H326:H337" si="157">E326/$G$326</f>
        <v>0.3855263534557043</v>
      </c>
      <c r="L326" s="3">
        <f>C326-VLOOKUP(B326,$J$2:$K$13,2,0)*$G$326</f>
        <v>263.74838495326964</v>
      </c>
      <c r="M326" s="3">
        <f t="shared" si="127"/>
        <v>244.68364479336478</v>
      </c>
      <c r="N326" s="3">
        <f t="shared" si="128"/>
        <v>21.516355206635211</v>
      </c>
      <c r="O326" s="3">
        <f t="shared" si="129"/>
        <v>462.95354137809818</v>
      </c>
      <c r="P326">
        <f>SQRT((SUM(O326:O337)-(SUM(N326:N337)^2/12))/11)</f>
        <v>31.704072497121707</v>
      </c>
      <c r="Q326">
        <f>N326/$P$326</f>
        <v>0.6786621879125655</v>
      </c>
      <c r="T326">
        <f>N326-VLOOKUP(B326,$R$2:$S$13,2,0)*$P$326</f>
        <v>2.5853169547951076</v>
      </c>
      <c r="U326">
        <f>SUMPRODUCT(O326:O337,T326:T337)/SUMSQ(T326:T337)</f>
        <v>10.850744791506759</v>
      </c>
    </row>
    <row r="327" spans="1:21" x14ac:dyDescent="0.25">
      <c r="A327" s="1">
        <v>2</v>
      </c>
      <c r="B327">
        <v>2</v>
      </c>
      <c r="C327" s="2">
        <v>267.5</v>
      </c>
      <c r="E327">
        <f t="shared" si="156"/>
        <v>12.616666666666674</v>
      </c>
      <c r="F327">
        <f t="shared" si="155"/>
        <v>159.18027777777797</v>
      </c>
      <c r="H327">
        <f t="shared" si="157"/>
        <v>0.42981362233574144</v>
      </c>
      <c r="L327" s="3">
        <f t="shared" ref="L327:L337" si="158">C327-VLOOKUP(B327,$J$2:$K$13,2,0)*$G$326</f>
        <v>264.81526841639885</v>
      </c>
      <c r="M327" s="3">
        <f t="shared" si="127"/>
        <v>249.91763674404578</v>
      </c>
      <c r="N327" s="3">
        <f t="shared" si="128"/>
        <v>17.58236325595422</v>
      </c>
      <c r="O327" s="3">
        <f t="shared" si="129"/>
        <v>309.1394976643291</v>
      </c>
      <c r="Q327">
        <f t="shared" ref="Q327:Q337" si="159">N327/$P$326</f>
        <v>0.55457743662270698</v>
      </c>
      <c r="T327">
        <f t="shared" ref="T327:T337" si="160">N327-VLOOKUP(B327,$R$2:$S$13,2,0)*$P$326</f>
        <v>1.5133167251280604</v>
      </c>
    </row>
    <row r="328" spans="1:21" x14ac:dyDescent="0.25">
      <c r="A328" s="1">
        <v>3</v>
      </c>
      <c r="B328">
        <v>3</v>
      </c>
      <c r="C328" s="2">
        <v>286.5</v>
      </c>
      <c r="E328">
        <f t="shared" si="156"/>
        <v>31.616666666666674</v>
      </c>
      <c r="F328">
        <f t="shared" si="155"/>
        <v>999.6136111111116</v>
      </c>
      <c r="H328">
        <f t="shared" si="157"/>
        <v>1.0770890905824322</v>
      </c>
      <c r="L328" s="3">
        <f t="shared" si="158"/>
        <v>264.7671437068085</v>
      </c>
      <c r="M328" s="3">
        <f t="shared" ref="M328:M348" si="161">AVERAGE(L323:L327)</f>
        <v>255.44143842686762</v>
      </c>
      <c r="N328" s="3">
        <f t="shared" ref="N328:N348" si="162">C328-M328</f>
        <v>31.05856157313238</v>
      </c>
      <c r="O328" s="3">
        <f t="shared" ref="O328:O348" si="163">N328^2</f>
        <v>964.6342469920553</v>
      </c>
      <c r="Q328">
        <f t="shared" si="159"/>
        <v>0.97963949508228221</v>
      </c>
      <c r="T328">
        <f t="shared" si="160"/>
        <v>-4.6010170381122393</v>
      </c>
    </row>
    <row r="329" spans="1:21" x14ac:dyDescent="0.25">
      <c r="A329" s="1">
        <v>4</v>
      </c>
      <c r="B329">
        <v>4</v>
      </c>
      <c r="C329" s="2">
        <v>274.2</v>
      </c>
      <c r="E329">
        <f t="shared" si="156"/>
        <v>19.316666666666663</v>
      </c>
      <c r="F329">
        <f t="shared" si="155"/>
        <v>373.13361111111095</v>
      </c>
      <c r="H329">
        <f t="shared" si="157"/>
        <v>0.65806339271746883</v>
      </c>
      <c r="L329" s="3">
        <f t="shared" si="158"/>
        <v>250.54810949353734</v>
      </c>
      <c r="M329" s="3">
        <f t="shared" si="161"/>
        <v>259.39710861035803</v>
      </c>
      <c r="N329" s="3">
        <f t="shared" si="162"/>
        <v>14.802891389641957</v>
      </c>
      <c r="O329" s="3">
        <f t="shared" si="163"/>
        <v>219.12559349353597</v>
      </c>
      <c r="Q329">
        <f t="shared" si="159"/>
        <v>0.46690819896989116</v>
      </c>
      <c r="T329">
        <f t="shared" si="160"/>
        <v>-18.22322536510891</v>
      </c>
    </row>
    <row r="330" spans="1:21" x14ac:dyDescent="0.25">
      <c r="A330" s="1">
        <v>5</v>
      </c>
      <c r="B330">
        <v>5</v>
      </c>
      <c r="C330" s="2">
        <v>280.8</v>
      </c>
      <c r="E330">
        <f t="shared" si="156"/>
        <v>25.916666666666686</v>
      </c>
      <c r="F330">
        <f t="shared" si="155"/>
        <v>671.67361111111211</v>
      </c>
      <c r="H330">
        <f t="shared" si="157"/>
        <v>0.88290645010842539</v>
      </c>
      <c r="L330" s="3">
        <f t="shared" si="158"/>
        <v>255.25200286317079</v>
      </c>
      <c r="M330" s="3">
        <f t="shared" si="161"/>
        <v>260.89943349594927</v>
      </c>
      <c r="N330" s="3">
        <f t="shared" si="162"/>
        <v>19.900566504050744</v>
      </c>
      <c r="O330" s="3">
        <f t="shared" si="163"/>
        <v>396.03254718214646</v>
      </c>
      <c r="Q330">
        <f t="shared" si="159"/>
        <v>0.62769748289773941</v>
      </c>
      <c r="T330">
        <f t="shared" si="160"/>
        <v>-12.684606784467263</v>
      </c>
    </row>
    <row r="331" spans="1:21" x14ac:dyDescent="0.25">
      <c r="A331" s="1">
        <v>6</v>
      </c>
      <c r="B331">
        <v>6</v>
      </c>
      <c r="C331" s="2">
        <v>287.5</v>
      </c>
      <c r="E331">
        <f t="shared" si="156"/>
        <v>32.616666666666674</v>
      </c>
      <c r="F331">
        <f t="shared" si="155"/>
        <v>1063.8469444444449</v>
      </c>
      <c r="H331">
        <f t="shared" si="157"/>
        <v>1.1111562204901528</v>
      </c>
      <c r="L331" s="3">
        <f t="shared" si="158"/>
        <v>245.02051920399242</v>
      </c>
      <c r="M331" s="3">
        <f t="shared" si="161"/>
        <v>259.82618188663702</v>
      </c>
      <c r="N331" s="3">
        <f t="shared" si="162"/>
        <v>27.673818113362984</v>
      </c>
      <c r="O331" s="3">
        <f t="shared" si="163"/>
        <v>765.84020897149719</v>
      </c>
      <c r="Q331">
        <f t="shared" si="159"/>
        <v>0.87287896896764239</v>
      </c>
      <c r="T331">
        <f t="shared" si="160"/>
        <v>-22.593752459873251</v>
      </c>
    </row>
    <row r="332" spans="1:21" x14ac:dyDescent="0.25">
      <c r="A332" s="1">
        <v>7</v>
      </c>
      <c r="B332">
        <v>7</v>
      </c>
      <c r="C332" s="2">
        <v>275.2</v>
      </c>
      <c r="E332">
        <f t="shared" si="156"/>
        <v>20.316666666666663</v>
      </c>
      <c r="F332">
        <f t="shared" si="155"/>
        <v>412.76694444444428</v>
      </c>
      <c r="H332">
        <f t="shared" si="157"/>
        <v>0.69213052262518948</v>
      </c>
      <c r="L332" s="3">
        <f t="shared" si="158"/>
        <v>241.96974256388722</v>
      </c>
      <c r="M332" s="3">
        <f t="shared" si="161"/>
        <v>256.08060873678158</v>
      </c>
      <c r="N332" s="3">
        <f t="shared" si="162"/>
        <v>19.119391263218404</v>
      </c>
      <c r="O332" s="3">
        <f t="shared" si="163"/>
        <v>365.55112227603223</v>
      </c>
      <c r="Q332">
        <f t="shared" si="159"/>
        <v>0.60305789626724393</v>
      </c>
      <c r="T332">
        <f t="shared" si="160"/>
        <v>-22.301583939606466</v>
      </c>
    </row>
    <row r="333" spans="1:21" x14ac:dyDescent="0.25">
      <c r="A333" s="1">
        <v>8</v>
      </c>
      <c r="B333">
        <v>8</v>
      </c>
      <c r="C333" s="2">
        <v>261.7</v>
      </c>
      <c r="E333">
        <f t="shared" si="156"/>
        <v>6.8166666666666629</v>
      </c>
      <c r="F333">
        <f t="shared" si="155"/>
        <v>46.466944444444394</v>
      </c>
      <c r="H333">
        <f t="shared" si="157"/>
        <v>0.23222426887096176</v>
      </c>
      <c r="L333" s="3">
        <f t="shared" si="158"/>
        <v>237.59285607070908</v>
      </c>
      <c r="M333" s="3">
        <f t="shared" si="161"/>
        <v>251.51150356627926</v>
      </c>
      <c r="N333" s="3">
        <f t="shared" si="162"/>
        <v>10.188496433720729</v>
      </c>
      <c r="O333" s="3">
        <f t="shared" si="163"/>
        <v>103.80545957994002</v>
      </c>
      <c r="Q333">
        <f t="shared" si="159"/>
        <v>0.32136238758114449</v>
      </c>
      <c r="T333">
        <f t="shared" si="160"/>
        <v>-21.841146686359856</v>
      </c>
    </row>
    <row r="334" spans="1:21" x14ac:dyDescent="0.25">
      <c r="A334" s="1">
        <v>9</v>
      </c>
      <c r="B334">
        <v>9</v>
      </c>
      <c r="C334" s="2">
        <v>270.60000000000002</v>
      </c>
      <c r="E334">
        <f t="shared" si="156"/>
        <v>15.716666666666697</v>
      </c>
      <c r="F334">
        <f t="shared" si="155"/>
        <v>247.01361111111206</v>
      </c>
      <c r="H334">
        <f t="shared" si="157"/>
        <v>0.535421725049676</v>
      </c>
      <c r="L334" s="3">
        <f t="shared" si="158"/>
        <v>242.49763656544675</v>
      </c>
      <c r="M334" s="3">
        <f t="shared" si="161"/>
        <v>246.07664603905937</v>
      </c>
      <c r="N334" s="3">
        <f t="shared" si="162"/>
        <v>24.523353960940653</v>
      </c>
      <c r="O334" s="3">
        <f t="shared" si="163"/>
        <v>601.39488949358361</v>
      </c>
      <c r="Q334">
        <f t="shared" si="159"/>
        <v>0.77350800794336549</v>
      </c>
      <c r="T334">
        <f t="shared" si="160"/>
        <v>-11.27015906986766</v>
      </c>
    </row>
    <row r="335" spans="1:21" x14ac:dyDescent="0.25">
      <c r="A335" s="1">
        <v>10</v>
      </c>
      <c r="B335">
        <v>10</v>
      </c>
      <c r="C335" s="2">
        <v>270</v>
      </c>
      <c r="E335">
        <f t="shared" si="156"/>
        <v>15.116666666666674</v>
      </c>
      <c r="F335">
        <f t="shared" si="155"/>
        <v>228.51361111111135</v>
      </c>
      <c r="H335">
        <f t="shared" si="157"/>
        <v>0.5149814471050429</v>
      </c>
      <c r="L335" s="3">
        <f t="shared" si="158"/>
        <v>244.53057698137098</v>
      </c>
      <c r="M335" s="3">
        <f t="shared" si="161"/>
        <v>244.46655145344124</v>
      </c>
      <c r="N335" s="3">
        <f t="shared" si="162"/>
        <v>25.533448546558759</v>
      </c>
      <c r="O335" s="3">
        <f t="shared" si="163"/>
        <v>651.95699467976362</v>
      </c>
      <c r="Q335">
        <f t="shared" si="159"/>
        <v>0.8053680973911741</v>
      </c>
      <c r="T335">
        <f t="shared" si="160"/>
        <v>-8.0002136661550054</v>
      </c>
    </row>
    <row r="336" spans="1:21" x14ac:dyDescent="0.25">
      <c r="A336" s="1">
        <v>11</v>
      </c>
      <c r="B336">
        <v>11</v>
      </c>
      <c r="C336" s="2">
        <v>266</v>
      </c>
      <c r="E336">
        <f t="shared" si="156"/>
        <v>11.116666666666674</v>
      </c>
      <c r="F336">
        <f t="shared" si="155"/>
        <v>123.58027777777795</v>
      </c>
      <c r="H336">
        <f t="shared" si="157"/>
        <v>0.37871292747416058</v>
      </c>
      <c r="L336" s="3">
        <f t="shared" si="158"/>
        <v>241.10912147917705</v>
      </c>
      <c r="M336" s="3">
        <f t="shared" si="161"/>
        <v>242.32226627708127</v>
      </c>
      <c r="N336" s="3">
        <f t="shared" si="162"/>
        <v>23.677733722918731</v>
      </c>
      <c r="O336" s="3">
        <f t="shared" si="163"/>
        <v>560.63507425344289</v>
      </c>
      <c r="Q336">
        <f t="shared" si="159"/>
        <v>0.74683571724321351</v>
      </c>
      <c r="T336">
        <f t="shared" si="160"/>
        <v>-9.2172850955282684</v>
      </c>
    </row>
    <row r="337" spans="1:21" x14ac:dyDescent="0.25">
      <c r="A337" s="1">
        <v>12</v>
      </c>
      <c r="B337">
        <v>12</v>
      </c>
      <c r="C337" s="2">
        <v>371</v>
      </c>
      <c r="E337">
        <f t="shared" si="156"/>
        <v>116.11666666666667</v>
      </c>
      <c r="F337">
        <f t="shared" si="155"/>
        <v>13483.080277777779</v>
      </c>
      <c r="H337">
        <f t="shared" si="157"/>
        <v>3.9557615677848204</v>
      </c>
      <c r="L337" s="3">
        <f t="shared" si="158"/>
        <v>268.87205221396806</v>
      </c>
      <c r="M337" s="3">
        <f t="shared" si="161"/>
        <v>241.53998673211822</v>
      </c>
      <c r="N337" s="3">
        <f t="shared" si="162"/>
        <v>129.46001326788178</v>
      </c>
      <c r="O337" s="3">
        <f t="shared" si="163"/>
        <v>16759.895035320125</v>
      </c>
      <c r="Q337">
        <f t="shared" si="159"/>
        <v>4.0833874979195484</v>
      </c>
      <c r="T337">
        <f t="shared" si="160"/>
        <v>4.8756310872276316</v>
      </c>
    </row>
    <row r="338" spans="1:21" x14ac:dyDescent="0.25">
      <c r="A338" s="1" t="s">
        <v>28</v>
      </c>
      <c r="B338">
        <v>1</v>
      </c>
      <c r="C338" s="2">
        <v>263.8</v>
      </c>
      <c r="D338">
        <f>(0.5*C338+SUM(C339:C347)+0.5*C348)/11</f>
        <v>254.45909090909092</v>
      </c>
      <c r="E338">
        <f t="shared" ref="E338:E348" si="164">C338-$D$338</f>
        <v>9.3409090909090935</v>
      </c>
      <c r="F338">
        <f t="shared" si="155"/>
        <v>87.252582644628149</v>
      </c>
      <c r="G338">
        <f>SQRT((SUM(F338:F348)-(SUM(E338:E348)^2/11))/10)</f>
        <v>12.321961178023859</v>
      </c>
      <c r="H338">
        <f t="shared" ref="H338:H348" si="165">E338/$G$338</f>
        <v>0.75806999843243683</v>
      </c>
      <c r="L338" s="3">
        <f>C338-VLOOKUP(B338,$J$2:$K$13,2,0)*$G$338</f>
        <v>262.77087610779699</v>
      </c>
      <c r="M338" s="3">
        <f t="shared" si="161"/>
        <v>246.92044866213436</v>
      </c>
      <c r="N338" s="3">
        <f t="shared" si="162"/>
        <v>16.879551337865649</v>
      </c>
      <c r="O338" s="3">
        <f t="shared" si="163"/>
        <v>284.91925336764206</v>
      </c>
      <c r="P338">
        <f>SQRT((SUM(O338:O349)-(SUM(N338:N349)^2/12))/11)</f>
        <v>13.627625056700579</v>
      </c>
      <c r="Q338">
        <f>N338/$P$338</f>
        <v>1.2386275134247349</v>
      </c>
      <c r="T338">
        <f>N338-VLOOKUP(B338,$R$2:$S$13,2,0)*$P$338</f>
        <v>8.7422657808270454</v>
      </c>
      <c r="U338">
        <f>SUMPRODUCT(O338:O349,T338:T349)/SUMSQ(T338:T349)</f>
        <v>16.284395730945555</v>
      </c>
    </row>
    <row r="339" spans="1:21" x14ac:dyDescent="0.25">
      <c r="A339" s="1">
        <v>2</v>
      </c>
      <c r="B339">
        <v>2</v>
      </c>
      <c r="C339" s="2">
        <v>268.3</v>
      </c>
      <c r="E339">
        <f t="shared" si="164"/>
        <v>13.840909090909093</v>
      </c>
      <c r="F339">
        <f t="shared" si="155"/>
        <v>191.57076446280999</v>
      </c>
      <c r="H339">
        <f t="shared" si="165"/>
        <v>1.1232716035166763</v>
      </c>
      <c r="L339" s="3">
        <f t="shared" ref="L339:L348" si="166">C339-VLOOKUP(B339,$J$2:$K$13,2,0)*$G$338</f>
        <v>267.17301988111029</v>
      </c>
      <c r="M339" s="3">
        <f t="shared" si="161"/>
        <v>251.95605266955195</v>
      </c>
      <c r="N339" s="3">
        <f t="shared" si="162"/>
        <v>16.34394733044806</v>
      </c>
      <c r="O339" s="3">
        <f t="shared" si="163"/>
        <v>267.12461434046025</v>
      </c>
      <c r="Q339">
        <f t="shared" ref="Q339:Q348" si="167">N339/$P$338</f>
        <v>1.1993246998244855</v>
      </c>
      <c r="T339">
        <f t="shared" ref="T339:T348" si="168">N339-VLOOKUP(B339,$R$2:$S$13,2,0)*$P$338</f>
        <v>9.4368554683330359</v>
      </c>
    </row>
    <row r="340" spans="1:21" x14ac:dyDescent="0.25">
      <c r="A340" s="1">
        <v>3</v>
      </c>
      <c r="B340">
        <v>3</v>
      </c>
      <c r="C340" s="2">
        <v>287.3</v>
      </c>
      <c r="E340">
        <f t="shared" si="164"/>
        <v>32.840909090909093</v>
      </c>
      <c r="F340">
        <f t="shared" si="155"/>
        <v>1078.5253099173556</v>
      </c>
      <c r="H340">
        <f t="shared" si="165"/>
        <v>2.6652339360945767</v>
      </c>
      <c r="L340" s="3">
        <f t="shared" si="166"/>
        <v>278.17711519515808</v>
      </c>
      <c r="M340" s="3">
        <f t="shared" si="161"/>
        <v>256.89112933268473</v>
      </c>
      <c r="N340" s="3">
        <f t="shared" si="162"/>
        <v>30.408870667315284</v>
      </c>
      <c r="O340" s="3">
        <f t="shared" si="163"/>
        <v>924.69941526150785</v>
      </c>
      <c r="Q340">
        <f t="shared" si="167"/>
        <v>2.2314138040042071</v>
      </c>
      <c r="T340">
        <f t="shared" si="168"/>
        <v>15.081017533049986</v>
      </c>
    </row>
    <row r="341" spans="1:21" x14ac:dyDescent="0.25">
      <c r="A341" s="1">
        <v>4</v>
      </c>
      <c r="B341">
        <v>4</v>
      </c>
      <c r="C341" s="2">
        <v>294.5</v>
      </c>
      <c r="E341">
        <f t="shared" si="164"/>
        <v>40.040909090909082</v>
      </c>
      <c r="F341">
        <f t="shared" si="155"/>
        <v>1603.2744008264456</v>
      </c>
      <c r="H341">
        <f t="shared" si="165"/>
        <v>3.2495565042293588</v>
      </c>
      <c r="L341" s="3">
        <f t="shared" si="166"/>
        <v>284.5715548110079</v>
      </c>
      <c r="M341" s="3">
        <f t="shared" si="161"/>
        <v>263.62043697544215</v>
      </c>
      <c r="N341" s="3">
        <f t="shared" si="162"/>
        <v>30.879563024557854</v>
      </c>
      <c r="O341" s="3">
        <f t="shared" si="163"/>
        <v>953.54741258764057</v>
      </c>
      <c r="Q341">
        <f t="shared" si="167"/>
        <v>2.2659533775017282</v>
      </c>
      <c r="T341">
        <f t="shared" si="168"/>
        <v>16.683672693641483</v>
      </c>
    </row>
    <row r="342" spans="1:21" x14ac:dyDescent="0.25">
      <c r="A342" s="1">
        <v>5</v>
      </c>
      <c r="B342">
        <v>5</v>
      </c>
      <c r="C342" s="2">
        <v>289.5</v>
      </c>
      <c r="E342">
        <f t="shared" si="164"/>
        <v>35.040909090909082</v>
      </c>
      <c r="F342">
        <f t="shared" si="155"/>
        <v>1227.8653099173548</v>
      </c>
      <c r="H342">
        <f t="shared" si="165"/>
        <v>2.8437769430246482</v>
      </c>
      <c r="L342" s="3">
        <f t="shared" si="166"/>
        <v>278.77561882665458</v>
      </c>
      <c r="M342" s="3">
        <f t="shared" si="161"/>
        <v>272.31292364180825</v>
      </c>
      <c r="N342" s="3">
        <f t="shared" si="162"/>
        <v>17.187076358191746</v>
      </c>
      <c r="O342" s="3">
        <f t="shared" si="163"/>
        <v>295.39559374231362</v>
      </c>
      <c r="Q342">
        <f t="shared" si="167"/>
        <v>1.261193809389481</v>
      </c>
      <c r="T342">
        <f t="shared" si="168"/>
        <v>3.1807204231978172</v>
      </c>
    </row>
    <row r="343" spans="1:21" x14ac:dyDescent="0.25">
      <c r="A343" s="1">
        <v>6</v>
      </c>
      <c r="B343">
        <v>6</v>
      </c>
      <c r="C343" s="2">
        <v>299.89999999999998</v>
      </c>
      <c r="E343">
        <f t="shared" si="164"/>
        <v>45.440909090909059</v>
      </c>
      <c r="F343">
        <f t="shared" si="155"/>
        <v>2064.8762190082616</v>
      </c>
      <c r="H343">
        <f t="shared" si="165"/>
        <v>3.6877984303304445</v>
      </c>
      <c r="L343" s="3">
        <f t="shared" si="166"/>
        <v>282.06822470809414</v>
      </c>
      <c r="M343" s="3">
        <f t="shared" si="161"/>
        <v>274.29363696434564</v>
      </c>
      <c r="N343" s="3">
        <f t="shared" si="162"/>
        <v>25.60636303565434</v>
      </c>
      <c r="O343" s="3">
        <f t="shared" si="163"/>
        <v>655.68582791372489</v>
      </c>
      <c r="Q343">
        <f t="shared" si="167"/>
        <v>1.8790040765807485</v>
      </c>
      <c r="T343">
        <f t="shared" si="168"/>
        <v>3.9994352712325991</v>
      </c>
    </row>
    <row r="344" spans="1:21" x14ac:dyDescent="0.25">
      <c r="A344" s="1">
        <v>7</v>
      </c>
      <c r="B344">
        <v>7</v>
      </c>
      <c r="C344" s="2">
        <v>280.39999999999998</v>
      </c>
      <c r="E344">
        <f t="shared" si="164"/>
        <v>25.940909090909059</v>
      </c>
      <c r="F344">
        <f t="shared" si="155"/>
        <v>672.93076446280827</v>
      </c>
      <c r="H344">
        <f t="shared" si="165"/>
        <v>2.1052581416320733</v>
      </c>
      <c r="L344" s="3">
        <f t="shared" si="166"/>
        <v>266.45080682745447</v>
      </c>
      <c r="M344" s="3">
        <f t="shared" si="161"/>
        <v>278.15310668440497</v>
      </c>
      <c r="N344" s="3">
        <f t="shared" si="162"/>
        <v>2.2468933155950026</v>
      </c>
      <c r="O344" s="3">
        <f t="shared" si="163"/>
        <v>5.0485295716655036</v>
      </c>
      <c r="Q344">
        <f t="shared" si="167"/>
        <v>0.16487783500399622</v>
      </c>
      <c r="T344">
        <f t="shared" si="168"/>
        <v>-15.557428813627844</v>
      </c>
    </row>
    <row r="345" spans="1:21" x14ac:dyDescent="0.25">
      <c r="A345" s="1">
        <v>8</v>
      </c>
      <c r="B345">
        <v>8</v>
      </c>
      <c r="C345" s="2">
        <v>265</v>
      </c>
      <c r="E345">
        <f t="shared" si="164"/>
        <v>10.540909090909082</v>
      </c>
      <c r="F345">
        <f t="shared" si="155"/>
        <v>111.11076446280973</v>
      </c>
      <c r="H345">
        <f t="shared" si="165"/>
        <v>0.85545709312156637</v>
      </c>
      <c r="L345" s="3">
        <f t="shared" si="166"/>
        <v>254.88045132799388</v>
      </c>
      <c r="M345" s="3">
        <f t="shared" si="161"/>
        <v>278.00866407367386</v>
      </c>
      <c r="N345" s="3">
        <f t="shared" si="162"/>
        <v>-13.008664073673856</v>
      </c>
      <c r="O345" s="3">
        <f t="shared" si="163"/>
        <v>169.22534098169288</v>
      </c>
      <c r="Q345">
        <f t="shared" si="167"/>
        <v>-0.95458042172048274</v>
      </c>
      <c r="T345">
        <f t="shared" si="168"/>
        <v>-26.776231857907714</v>
      </c>
    </row>
    <row r="346" spans="1:21" x14ac:dyDescent="0.25">
      <c r="A346" s="1">
        <v>9</v>
      </c>
      <c r="B346">
        <v>9</v>
      </c>
      <c r="C346" s="2">
        <v>274.8</v>
      </c>
      <c r="E346">
        <f t="shared" si="164"/>
        <v>20.340909090909093</v>
      </c>
      <c r="F346">
        <f t="shared" si="155"/>
        <v>413.75258264462821</v>
      </c>
      <c r="H346">
        <f t="shared" si="165"/>
        <v>1.6507850330828</v>
      </c>
      <c r="L346" s="3">
        <f t="shared" si="166"/>
        <v>263.00336264600668</v>
      </c>
      <c r="M346" s="3">
        <f t="shared" si="161"/>
        <v>273.34933130024103</v>
      </c>
      <c r="N346" s="3">
        <f t="shared" si="162"/>
        <v>1.4506686997589782</v>
      </c>
      <c r="O346" s="3">
        <f t="shared" si="163"/>
        <v>2.1044396764604043</v>
      </c>
      <c r="Q346">
        <f t="shared" si="167"/>
        <v>0.10645058795814885</v>
      </c>
      <c r="T346">
        <f t="shared" si="168"/>
        <v>-13.934754579545778</v>
      </c>
    </row>
    <row r="347" spans="1:21" x14ac:dyDescent="0.25">
      <c r="A347" s="1">
        <v>10</v>
      </c>
      <c r="B347">
        <v>10</v>
      </c>
      <c r="C347" s="2">
        <v>271</v>
      </c>
      <c r="E347">
        <f t="shared" si="164"/>
        <v>16.540909090909082</v>
      </c>
      <c r="F347">
        <f t="shared" si="155"/>
        <v>273.60167355371874</v>
      </c>
      <c r="H347">
        <f t="shared" si="165"/>
        <v>1.3423925665672192</v>
      </c>
      <c r="L347" s="3">
        <f t="shared" si="166"/>
        <v>260.30860218693226</v>
      </c>
      <c r="M347" s="3">
        <f t="shared" si="161"/>
        <v>269.03569286724075</v>
      </c>
      <c r="N347" s="3">
        <f t="shared" si="162"/>
        <v>1.9643071327592452</v>
      </c>
      <c r="O347" s="3">
        <f t="shared" si="163"/>
        <v>3.858502511808847</v>
      </c>
      <c r="Q347">
        <f t="shared" si="167"/>
        <v>0.14414155985260346</v>
      </c>
      <c r="T347">
        <f t="shared" si="168"/>
        <v>-12.449745681887812</v>
      </c>
    </row>
    <row r="348" spans="1:21" x14ac:dyDescent="0.25">
      <c r="A348" s="1">
        <v>11</v>
      </c>
      <c r="B348">
        <v>11</v>
      </c>
      <c r="C348" s="2">
        <v>272.89999999999998</v>
      </c>
      <c r="E348">
        <f t="shared" si="164"/>
        <v>18.440909090909059</v>
      </c>
      <c r="F348">
        <f>E348^2</f>
        <v>340.06712809917241</v>
      </c>
      <c r="H348">
        <f t="shared" si="165"/>
        <v>1.4965887998250074</v>
      </c>
      <c r="L348" s="3">
        <f t="shared" si="166"/>
        <v>262.45146003942784</v>
      </c>
      <c r="M348" s="3">
        <f t="shared" si="161"/>
        <v>265.3422895392963</v>
      </c>
      <c r="N348" s="3">
        <f t="shared" si="162"/>
        <v>7.5577104607036745</v>
      </c>
      <c r="O348" s="3">
        <f t="shared" si="163"/>
        <v>57.118987407829749</v>
      </c>
      <c r="Q348">
        <f t="shared" si="167"/>
        <v>0.55458749629948301</v>
      </c>
      <c r="T348">
        <f t="shared" si="168"/>
        <v>-6.5818289543542221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2024-03-16T16:11:50Z</dcterms:created>
  <dcterms:modified xsi:type="dcterms:W3CDTF">2024-03-17T20:33:42Z</dcterms:modified>
</cp:coreProperties>
</file>