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1065\Desktop\"/>
    </mc:Choice>
  </mc:AlternateContent>
  <xr:revisionPtr revIDLastSave="0" documentId="13_ncr:1_{525BE765-79AA-49B9-808A-B4362822A6F5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Нейрон" sheetId="1" r:id="rId1"/>
    <sheet name="Нейронная сеть" sheetId="2" r:id="rId2"/>
  </sheets>
  <definedNames>
    <definedName name="ExternalData_1" localSheetId="1" hidden="1">'Нейронная сеть'!$A$38:$C$337</definedName>
    <definedName name="solver_adj" localSheetId="1" hidden="1">'Нейронная сеть'!$B$31:$N$31</definedName>
    <definedName name="solver_cvg" localSheetId="1" hidden="1">0.0001</definedName>
    <definedName name="solver_drv" localSheetId="1" hidden="1">2</definedName>
    <definedName name="solver_eng" localSheetId="0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'Нейронная сеть'!$B$31:$N$31</definedName>
    <definedName name="solver_lhs2" localSheetId="1" hidden="1">'Нейронная сеть'!$B$31:$N$31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Нейрон!$D$13</definedName>
    <definedName name="solver_opt" localSheetId="1" hidden="1">'Нейронная сеть'!$E$34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-1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E48" i="2" l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F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F71" i="2" s="1"/>
  <c r="E72" i="2"/>
  <c r="F72" i="2" s="1"/>
  <c r="E73" i="2"/>
  <c r="G73" i="2" s="1"/>
  <c r="E74" i="2"/>
  <c r="G74" i="2" s="1"/>
  <c r="E75" i="2"/>
  <c r="G75" i="2" s="1"/>
  <c r="E76" i="2"/>
  <c r="G76" i="2" s="1"/>
  <c r="E77" i="2"/>
  <c r="F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F83" i="2" s="1"/>
  <c r="E84" i="2"/>
  <c r="F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F95" i="2" s="1"/>
  <c r="E96" i="2"/>
  <c r="F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F107" i="2" s="1"/>
  <c r="E108" i="2"/>
  <c r="F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F119" i="2" s="1"/>
  <c r="E120" i="2"/>
  <c r="F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F131" i="2" s="1"/>
  <c r="E132" i="2"/>
  <c r="F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F143" i="2" s="1"/>
  <c r="E144" i="2"/>
  <c r="F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F155" i="2" s="1"/>
  <c r="E156" i="2"/>
  <c r="F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F167" i="2" s="1"/>
  <c r="E168" i="2"/>
  <c r="F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F179" i="2" s="1"/>
  <c r="E180" i="2"/>
  <c r="F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F191" i="2" s="1"/>
  <c r="E192" i="2"/>
  <c r="F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F203" i="2" s="1"/>
  <c r="E204" i="2"/>
  <c r="F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F215" i="2" s="1"/>
  <c r="E216" i="2"/>
  <c r="F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F227" i="2" s="1"/>
  <c r="E228" i="2"/>
  <c r="F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F239" i="2" s="1"/>
  <c r="E240" i="2"/>
  <c r="F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F251" i="2" s="1"/>
  <c r="E252" i="2"/>
  <c r="F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F263" i="2" s="1"/>
  <c r="E264" i="2"/>
  <c r="F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F275" i="2" s="1"/>
  <c r="E276" i="2"/>
  <c r="F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F287" i="2" s="1"/>
  <c r="E288" i="2"/>
  <c r="F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F299" i="2" s="1"/>
  <c r="E300" i="2"/>
  <c r="F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F311" i="2" s="1"/>
  <c r="E312" i="2"/>
  <c r="F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F323" i="2" s="1"/>
  <c r="E324" i="2"/>
  <c r="F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F335" i="2" s="1"/>
  <c r="E336" i="2"/>
  <c r="F336" i="2" s="1"/>
  <c r="E337" i="2"/>
  <c r="G337" i="2" s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B34" i="2"/>
  <c r="L19" i="2"/>
  <c r="J19" i="2"/>
  <c r="I19" i="2"/>
  <c r="H23" i="2"/>
  <c r="H19" i="2"/>
  <c r="H15" i="2"/>
  <c r="F23" i="2"/>
  <c r="F19" i="2"/>
  <c r="F15" i="2"/>
  <c r="E23" i="2"/>
  <c r="E19" i="2"/>
  <c r="E15" i="2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33" i="1"/>
  <c r="G21" i="1"/>
  <c r="I14" i="1"/>
  <c r="G14" i="1"/>
  <c r="F14" i="1"/>
  <c r="F127" i="2" l="1"/>
  <c r="F65" i="2"/>
  <c r="F121" i="2"/>
  <c r="F61" i="2"/>
  <c r="F115" i="2"/>
  <c r="F59" i="2"/>
  <c r="F109" i="2"/>
  <c r="F55" i="2"/>
  <c r="F103" i="2"/>
  <c r="F53" i="2"/>
  <c r="F97" i="2"/>
  <c r="F49" i="2"/>
  <c r="F91" i="2"/>
  <c r="G83" i="2"/>
  <c r="F85" i="2"/>
  <c r="G77" i="2"/>
  <c r="F79" i="2"/>
  <c r="G71" i="2"/>
  <c r="F73" i="2"/>
  <c r="F67" i="2"/>
  <c r="F334" i="2"/>
  <c r="F322" i="2"/>
  <c r="F310" i="2"/>
  <c r="F298" i="2"/>
  <c r="F286" i="2"/>
  <c r="F274" i="2"/>
  <c r="F262" i="2"/>
  <c r="F250" i="2"/>
  <c r="F238" i="2"/>
  <c r="F226" i="2"/>
  <c r="F214" i="2"/>
  <c r="F202" i="2"/>
  <c r="F190" i="2"/>
  <c r="F178" i="2"/>
  <c r="F166" i="2"/>
  <c r="F154" i="2"/>
  <c r="F142" i="2"/>
  <c r="F130" i="2"/>
  <c r="F118" i="2"/>
  <c r="F106" i="2"/>
  <c r="F94" i="2"/>
  <c r="F82" i="2"/>
  <c r="F70" i="2"/>
  <c r="F58" i="2"/>
  <c r="G336" i="2"/>
  <c r="G324" i="2"/>
  <c r="G312" i="2"/>
  <c r="G300" i="2"/>
  <c r="G288" i="2"/>
  <c r="G276" i="2"/>
  <c r="G264" i="2"/>
  <c r="G252" i="2"/>
  <c r="G240" i="2"/>
  <c r="G228" i="2"/>
  <c r="G216" i="2"/>
  <c r="G204" i="2"/>
  <c r="G192" i="2"/>
  <c r="G180" i="2"/>
  <c r="G168" i="2"/>
  <c r="G156" i="2"/>
  <c r="G144" i="2"/>
  <c r="G132" i="2"/>
  <c r="G120" i="2"/>
  <c r="G108" i="2"/>
  <c r="G96" i="2"/>
  <c r="G84" i="2"/>
  <c r="G72" i="2"/>
  <c r="G60" i="2"/>
  <c r="F333" i="2"/>
  <c r="F321" i="2"/>
  <c r="F309" i="2"/>
  <c r="F297" i="2"/>
  <c r="F285" i="2"/>
  <c r="F273" i="2"/>
  <c r="F261" i="2"/>
  <c r="F249" i="2"/>
  <c r="F237" i="2"/>
  <c r="F225" i="2"/>
  <c r="F213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F332" i="2"/>
  <c r="F320" i="2"/>
  <c r="F308" i="2"/>
  <c r="F296" i="2"/>
  <c r="F284" i="2"/>
  <c r="F272" i="2"/>
  <c r="F260" i="2"/>
  <c r="F248" i="2"/>
  <c r="F236" i="2"/>
  <c r="F224" i="2"/>
  <c r="F212" i="2"/>
  <c r="F200" i="2"/>
  <c r="F188" i="2"/>
  <c r="F176" i="2"/>
  <c r="F164" i="2"/>
  <c r="F152" i="2"/>
  <c r="F140" i="2"/>
  <c r="F128" i="2"/>
  <c r="F116" i="2"/>
  <c r="F104" i="2"/>
  <c r="F92" i="2"/>
  <c r="F80" i="2"/>
  <c r="F68" i="2"/>
  <c r="F56" i="2"/>
  <c r="F331" i="2"/>
  <c r="F319" i="2"/>
  <c r="F307" i="2"/>
  <c r="F295" i="2"/>
  <c r="F283" i="2"/>
  <c r="F271" i="2"/>
  <c r="F259" i="2"/>
  <c r="F247" i="2"/>
  <c r="F235" i="2"/>
  <c r="F223" i="2"/>
  <c r="F211" i="2"/>
  <c r="F199" i="2"/>
  <c r="F187" i="2"/>
  <c r="F175" i="2"/>
  <c r="F163" i="2"/>
  <c r="F151" i="2"/>
  <c r="F139" i="2"/>
  <c r="F330" i="2"/>
  <c r="F318" i="2"/>
  <c r="F306" i="2"/>
  <c r="F294" i="2"/>
  <c r="F282" i="2"/>
  <c r="F270" i="2"/>
  <c r="F258" i="2"/>
  <c r="F246" i="2"/>
  <c r="F234" i="2"/>
  <c r="F222" i="2"/>
  <c r="F210" i="2"/>
  <c r="F198" i="2"/>
  <c r="F186" i="2"/>
  <c r="F174" i="2"/>
  <c r="F162" i="2"/>
  <c r="F150" i="2"/>
  <c r="F138" i="2"/>
  <c r="F126" i="2"/>
  <c r="F114" i="2"/>
  <c r="F102" i="2"/>
  <c r="F90" i="2"/>
  <c r="F78" i="2"/>
  <c r="F66" i="2"/>
  <c r="F54" i="2"/>
  <c r="F329" i="2"/>
  <c r="F317" i="2"/>
  <c r="F305" i="2"/>
  <c r="F293" i="2"/>
  <c r="F281" i="2"/>
  <c r="F269" i="2"/>
  <c r="F257" i="2"/>
  <c r="F245" i="2"/>
  <c r="F233" i="2"/>
  <c r="F221" i="2"/>
  <c r="F209" i="2"/>
  <c r="F197" i="2"/>
  <c r="F185" i="2"/>
  <c r="F173" i="2"/>
  <c r="F161" i="2"/>
  <c r="F149" i="2"/>
  <c r="F137" i="2"/>
  <c r="F125" i="2"/>
  <c r="F113" i="2"/>
  <c r="F101" i="2"/>
  <c r="F89" i="2"/>
  <c r="F328" i="2"/>
  <c r="F316" i="2"/>
  <c r="F304" i="2"/>
  <c r="F292" i="2"/>
  <c r="F280" i="2"/>
  <c r="F268" i="2"/>
  <c r="F256" i="2"/>
  <c r="F244" i="2"/>
  <c r="F232" i="2"/>
  <c r="F220" i="2"/>
  <c r="F208" i="2"/>
  <c r="F196" i="2"/>
  <c r="F184" i="2"/>
  <c r="F172" i="2"/>
  <c r="F160" i="2"/>
  <c r="F148" i="2"/>
  <c r="F136" i="2"/>
  <c r="F124" i="2"/>
  <c r="F112" i="2"/>
  <c r="F100" i="2"/>
  <c r="F88" i="2"/>
  <c r="F76" i="2"/>
  <c r="F64" i="2"/>
  <c r="F52" i="2"/>
  <c r="F327" i="2"/>
  <c r="F315" i="2"/>
  <c r="F303" i="2"/>
  <c r="F291" i="2"/>
  <c r="F279" i="2"/>
  <c r="F267" i="2"/>
  <c r="F255" i="2"/>
  <c r="F243" i="2"/>
  <c r="F231" i="2"/>
  <c r="F219" i="2"/>
  <c r="F207" i="2"/>
  <c r="F195" i="2"/>
  <c r="F183" i="2"/>
  <c r="F171" i="2"/>
  <c r="F159" i="2"/>
  <c r="F147" i="2"/>
  <c r="F135" i="2"/>
  <c r="F123" i="2"/>
  <c r="F111" i="2"/>
  <c r="F99" i="2"/>
  <c r="F87" i="2"/>
  <c r="F75" i="2"/>
  <c r="F63" i="2"/>
  <c r="F51" i="2"/>
  <c r="F326" i="2"/>
  <c r="F314" i="2"/>
  <c r="F302" i="2"/>
  <c r="F290" i="2"/>
  <c r="F278" i="2"/>
  <c r="F266" i="2"/>
  <c r="F254" i="2"/>
  <c r="F242" i="2"/>
  <c r="F230" i="2"/>
  <c r="F218" i="2"/>
  <c r="F206" i="2"/>
  <c r="F194" i="2"/>
  <c r="F182" i="2"/>
  <c r="F170" i="2"/>
  <c r="F158" i="2"/>
  <c r="F146" i="2"/>
  <c r="F134" i="2"/>
  <c r="F122" i="2"/>
  <c r="F110" i="2"/>
  <c r="F98" i="2"/>
  <c r="F86" i="2"/>
  <c r="F74" i="2"/>
  <c r="F62" i="2"/>
  <c r="F50" i="2"/>
  <c r="F337" i="2"/>
  <c r="F325" i="2"/>
  <c r="F313" i="2"/>
  <c r="F301" i="2"/>
  <c r="F289" i="2"/>
  <c r="F277" i="2"/>
  <c r="F265" i="2"/>
  <c r="F253" i="2"/>
  <c r="F241" i="2"/>
  <c r="F229" i="2"/>
  <c r="F217" i="2"/>
  <c r="F205" i="2"/>
  <c r="F193" i="2"/>
  <c r="F181" i="2"/>
  <c r="F169" i="2"/>
  <c r="F157" i="2"/>
  <c r="F145" i="2"/>
  <c r="F133" i="2"/>
  <c r="E14" i="1" l="1"/>
  <c r="E15" i="1"/>
  <c r="E13" i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G48" i="2"/>
  <c r="F48" i="2"/>
  <c r="E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1DCC5-CB2F-494B-B7EA-30376D004618}" keepAlive="1" name="Запрос — USD-RUB 2020" description="Соединение с запросом &quot;USD-RUB 2020&quot; в книге." type="5" refreshedVersion="6" background="1" saveData="1">
    <dbPr connection="Provider=Microsoft.Mashup.OleDb.1;Data Source=$Workbook$;Location=&quot;USD-RUB 2020&quot;;Extended Properties=&quot;&quot;" command="SELECT * FROM [USD-RUB 2020]"/>
  </connection>
</connections>
</file>

<file path=xl/sharedStrings.xml><?xml version="1.0" encoding="utf-8"?>
<sst xmlns="http://schemas.openxmlformats.org/spreadsheetml/2006/main" count="55" uniqueCount="45">
  <si>
    <t>Вход 1</t>
  </si>
  <si>
    <t>Вход 2</t>
  </si>
  <si>
    <t>Вход 3</t>
  </si>
  <si>
    <t>Коэффициенты</t>
  </si>
  <si>
    <t>Сумматор</t>
  </si>
  <si>
    <t>Входы</t>
  </si>
  <si>
    <t>Коэф выхода</t>
  </si>
  <si>
    <t>Сигма функция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</si>
  <si>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</si>
  <si>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</si>
  <si>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</si>
  <si>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</si>
  <si>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</si>
  <si>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</si>
  <si>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</si>
  <si>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</si>
  <si>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</si>
  <si>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</si>
  <si>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</si>
  <si>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</si>
  <si>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</si>
  <si>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</si>
  <si>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</si>
  <si>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</si>
  <si>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</si>
  <si>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</si>
  <si>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</si>
  <si>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</si>
  <si>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</si>
  <si>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>Создадим общую формулу однослойной нейронной сети: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</si>
  <si>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</si>
  <si>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</si>
  <si>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</si>
  <si>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</si>
  <si>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</si>
  <si>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Значения входов</t>
  </si>
  <si>
    <t>Индекс</t>
  </si>
  <si>
    <t>Курс</t>
  </si>
  <si>
    <t>Вход норм</t>
  </si>
  <si>
    <t>Ошибка</t>
  </si>
  <si>
    <t>Для такой сети необходимо подбирать 13 коэффициентов - отмечены зеленым и голубым</t>
  </si>
  <si>
    <t>Создадим нейронную сеть из трех входных и одного выходного нейронов</t>
  </si>
  <si>
    <t>График функции нейрона</t>
  </si>
  <si>
    <t>Точечная диаграмм зависимости Выхода сети от нормированного входа</t>
  </si>
  <si>
    <t>Один нейрон с тремя входами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</si>
</sst>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wrapText="1"/>
    </xf>
    <xf numFmtId="1" fontId="0" fillId="2" borderId="1" xfId="0" applyNumberFormat="1" applyFill="1" applyBorder="1"/>
    <xf numFmtId="0" fontId="0" fillId="0" borderId="4" xfId="0" applyBorder="1"/>
    <xf numFmtId="166" fontId="0" fillId="0" borderId="0" xfId="0" applyNumberFormat="1"/>
    <xf numFmtId="0" fontId="0" fillId="3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Нейрон!$B$32</c:f>
              <c:strCache>
                <c:ptCount val="1"/>
                <c:pt idx="0">
                  <c:v>Выход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Нейрон!$A$33:$A$73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Нейрон!$B$33:$B$73</c:f>
              <c:numCache>
                <c:formatCode>0.000000000</c:formatCode>
                <c:ptCount val="41"/>
                <c:pt idx="0">
                  <c:v>-0.99945084368779735</c:v>
                </c:pt>
                <c:pt idx="1">
                  <c:v>-0.99917263663875555</c:v>
                </c:pt>
                <c:pt idx="2">
                  <c:v>-0.99875357549942401</c:v>
                </c:pt>
                <c:pt idx="3">
                  <c:v>-0.99812245842572411</c:v>
                </c:pt>
                <c:pt idx="4">
                  <c:v>-0.99717223237507857</c:v>
                </c:pt>
                <c:pt idx="5">
                  <c:v>-0.99574212056807165</c:v>
                </c:pt>
                <c:pt idx="6">
                  <c:v>-0.99359106668488606</c:v>
                </c:pt>
                <c:pt idx="7">
                  <c:v>-0.99035856376763032</c:v>
                </c:pt>
                <c:pt idx="8">
                  <c:v>-0.98550752080833703</c:v>
                </c:pt>
                <c:pt idx="9">
                  <c:v>-0.97824237996585195</c:v>
                </c:pt>
                <c:pt idx="10">
                  <c:v>-0.96739500125711808</c:v>
                </c:pt>
                <c:pt idx="11">
                  <c:v>-0.9512728113694443</c:v>
                </c:pt>
                <c:pt idx="12">
                  <c:v>-0.92747256725070304</c:v>
                </c:pt>
                <c:pt idx="13">
                  <c:v>-0.89268669598565598</c:v>
                </c:pt>
                <c:pt idx="14">
                  <c:v>-0.84257932565892912</c:v>
                </c:pt>
                <c:pt idx="15">
                  <c:v>-0.77189523744041777</c:v>
                </c:pt>
                <c:pt idx="16">
                  <c:v>-0.67506987483860714</c:v>
                </c:pt>
                <c:pt idx="17">
                  <c:v>-0.54763714853890666</c:v>
                </c:pt>
                <c:pt idx="18">
                  <c:v>-0.38847268021605991</c:v>
                </c:pt>
                <c:pt idx="19">
                  <c:v>-0.20217575769673826</c:v>
                </c:pt>
                <c:pt idx="20">
                  <c:v>1.3086753902769032E-15</c:v>
                </c:pt>
                <c:pt idx="21">
                  <c:v>0.20217575769674082</c:v>
                </c:pt>
                <c:pt idx="22">
                  <c:v>0.38847268021606218</c:v>
                </c:pt>
                <c:pt idx="23">
                  <c:v>0.54763714853890855</c:v>
                </c:pt>
                <c:pt idx="24">
                  <c:v>0.67506987483860859</c:v>
                </c:pt>
                <c:pt idx="25">
                  <c:v>0.77189523744041888</c:v>
                </c:pt>
                <c:pt idx="26">
                  <c:v>0.84257932565893001</c:v>
                </c:pt>
                <c:pt idx="27">
                  <c:v>0.89268669598565653</c:v>
                </c:pt>
                <c:pt idx="28">
                  <c:v>0.92747256725070359</c:v>
                </c:pt>
                <c:pt idx="29">
                  <c:v>0.95127281136944442</c:v>
                </c:pt>
                <c:pt idx="30">
                  <c:v>0.96739500125711819</c:v>
                </c:pt>
                <c:pt idx="31">
                  <c:v>0.97824237996585206</c:v>
                </c:pt>
                <c:pt idx="32">
                  <c:v>0.98550752080833737</c:v>
                </c:pt>
                <c:pt idx="33">
                  <c:v>0.99035856376763032</c:v>
                </c:pt>
                <c:pt idx="34">
                  <c:v>0.99359106668488606</c:v>
                </c:pt>
                <c:pt idx="35">
                  <c:v>0.99574212056807176</c:v>
                </c:pt>
                <c:pt idx="36">
                  <c:v>0.99717223237507879</c:v>
                </c:pt>
                <c:pt idx="37">
                  <c:v>0.99812245842572411</c:v>
                </c:pt>
                <c:pt idx="38">
                  <c:v>0.99875357549942401</c:v>
                </c:pt>
                <c:pt idx="39">
                  <c:v>0.99917263663875555</c:v>
                </c:pt>
                <c:pt idx="40">
                  <c:v>0.99945084368779735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3-4FA4-BB9A-D6B21271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41855"/>
        <c:axId val="751455407"/>
      </c:scatterChart>
      <c:valAx>
        <c:axId val="10762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455407"/>
        <c:crosses val="autoZero"/>
        <c:crossBetween val="midCat"/>
      </c:valAx>
      <c:valAx>
        <c:axId val="7514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24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'Нейронная сеть'!$E$38</c:f>
              <c:strCache>
                <c:ptCount val="1"/>
                <c:pt idx="0">
                  <c:v>Выход сети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'Нейронная сеть'!$D$39:$D$337</c:f>
              <c:numCache>
                <c:formatCode>General</c:formatCode>
                <c:ptCount val="299"/>
                <c:pt idx="0">
                  <c:v>0.77886546184738947</c:v>
                </c:pt>
                <c:pt idx="1">
                  <c:v>0.77811244979919669</c:v>
                </c:pt>
                <c:pt idx="2">
                  <c:v>0.77710843373493965</c:v>
                </c:pt>
                <c:pt idx="3">
                  <c:v>0.77861445783132521</c:v>
                </c:pt>
                <c:pt idx="4">
                  <c:v>0.77861445783132521</c:v>
                </c:pt>
                <c:pt idx="5">
                  <c:v>0.77848895582329303</c:v>
                </c:pt>
                <c:pt idx="6">
                  <c:v>0.77723393574297173</c:v>
                </c:pt>
                <c:pt idx="7">
                  <c:v>0.77698293172690747</c:v>
                </c:pt>
                <c:pt idx="8">
                  <c:v>0.77196285140562237</c:v>
                </c:pt>
                <c:pt idx="9">
                  <c:v>0.76882530120481918</c:v>
                </c:pt>
                <c:pt idx="10">
                  <c:v>0.76857429718875492</c:v>
                </c:pt>
                <c:pt idx="11">
                  <c:v>0.76857429718875492</c:v>
                </c:pt>
                <c:pt idx="12">
                  <c:v>0.76744477911646569</c:v>
                </c:pt>
                <c:pt idx="13">
                  <c:v>0.7680722891566264</c:v>
                </c:pt>
                <c:pt idx="14">
                  <c:v>0.77095883534136533</c:v>
                </c:pt>
                <c:pt idx="15">
                  <c:v>0.7718373493975903</c:v>
                </c:pt>
                <c:pt idx="16">
                  <c:v>0.77246485943775089</c:v>
                </c:pt>
                <c:pt idx="17">
                  <c:v>0.77196285140562237</c:v>
                </c:pt>
                <c:pt idx="18">
                  <c:v>0.77196285140562237</c:v>
                </c:pt>
                <c:pt idx="19">
                  <c:v>0.77208835341365456</c:v>
                </c:pt>
                <c:pt idx="20">
                  <c:v>0.77359437751004001</c:v>
                </c:pt>
                <c:pt idx="21">
                  <c:v>0.77635542168674687</c:v>
                </c:pt>
                <c:pt idx="22">
                  <c:v>0.77710843373493965</c:v>
                </c:pt>
                <c:pt idx="23">
                  <c:v>0.77660642570281113</c:v>
                </c:pt>
                <c:pt idx="24">
                  <c:v>0.77648092369477895</c:v>
                </c:pt>
                <c:pt idx="25">
                  <c:v>0.77648092369477895</c:v>
                </c:pt>
                <c:pt idx="26">
                  <c:v>0.78037148594377503</c:v>
                </c:pt>
                <c:pt idx="27">
                  <c:v>0.7867720883534135</c:v>
                </c:pt>
                <c:pt idx="28">
                  <c:v>0.78564257028112439</c:v>
                </c:pt>
                <c:pt idx="29">
                  <c:v>0.78727409638554202</c:v>
                </c:pt>
                <c:pt idx="30">
                  <c:v>0.79317269076305208</c:v>
                </c:pt>
                <c:pt idx="31">
                  <c:v>0.79693775100401598</c:v>
                </c:pt>
                <c:pt idx="32">
                  <c:v>0.79693775100401598</c:v>
                </c:pt>
                <c:pt idx="33">
                  <c:v>0.79894578313252995</c:v>
                </c:pt>
                <c:pt idx="34">
                  <c:v>0.79856927710843362</c:v>
                </c:pt>
                <c:pt idx="35">
                  <c:v>0.79229417670682722</c:v>
                </c:pt>
                <c:pt idx="36">
                  <c:v>0.78953313253012036</c:v>
                </c:pt>
                <c:pt idx="37">
                  <c:v>0.79442771084337338</c:v>
                </c:pt>
                <c:pt idx="38">
                  <c:v>0.80020080321285125</c:v>
                </c:pt>
                <c:pt idx="39">
                  <c:v>0.80032630522088344</c:v>
                </c:pt>
                <c:pt idx="40">
                  <c:v>0.80133032128514048</c:v>
                </c:pt>
                <c:pt idx="41">
                  <c:v>0.80195783132530107</c:v>
                </c:pt>
                <c:pt idx="42">
                  <c:v>0.7968122489959838</c:v>
                </c:pt>
                <c:pt idx="43">
                  <c:v>0.79430220883534119</c:v>
                </c:pt>
                <c:pt idx="44">
                  <c:v>0.79731425702811232</c:v>
                </c:pt>
                <c:pt idx="45">
                  <c:v>0.79731425702811232</c:v>
                </c:pt>
                <c:pt idx="46">
                  <c:v>0.79731425702811232</c:v>
                </c:pt>
                <c:pt idx="47">
                  <c:v>0.79668674698795161</c:v>
                </c:pt>
                <c:pt idx="48">
                  <c:v>0.79756526104417658</c:v>
                </c:pt>
                <c:pt idx="49">
                  <c:v>0.7999497991967871</c:v>
                </c:pt>
                <c:pt idx="50">
                  <c:v>0.7993222891566264</c:v>
                </c:pt>
                <c:pt idx="51">
                  <c:v>0.80333835341365456</c:v>
                </c:pt>
                <c:pt idx="52">
                  <c:v>0.80635040160642557</c:v>
                </c:pt>
                <c:pt idx="53">
                  <c:v>0.80635040160642557</c:v>
                </c:pt>
                <c:pt idx="54">
                  <c:v>0.81036646586345362</c:v>
                </c:pt>
                <c:pt idx="55">
                  <c:v>0.8173945783132528</c:v>
                </c:pt>
                <c:pt idx="56">
                  <c:v>0.81977911646586321</c:v>
                </c:pt>
                <c:pt idx="57">
                  <c:v>0.82316767068273089</c:v>
                </c:pt>
                <c:pt idx="58">
                  <c:v>0.83220381526104403</c:v>
                </c:pt>
                <c:pt idx="59">
                  <c:v>0.84136546184738947</c:v>
                </c:pt>
                <c:pt idx="60">
                  <c:v>0.84136546184738947</c:v>
                </c:pt>
                <c:pt idx="61">
                  <c:v>0.84036144578313232</c:v>
                </c:pt>
                <c:pt idx="62">
                  <c:v>0.83496485943775089</c:v>
                </c:pt>
                <c:pt idx="63">
                  <c:v>0.83069779116465847</c:v>
                </c:pt>
                <c:pt idx="64">
                  <c:v>0.83032128514056214</c:v>
                </c:pt>
                <c:pt idx="65">
                  <c:v>0.84211847389558214</c:v>
                </c:pt>
                <c:pt idx="66">
                  <c:v>0.85379016064257018</c:v>
                </c:pt>
                <c:pt idx="67">
                  <c:v>0.85416666666666652</c:v>
                </c:pt>
                <c:pt idx="68">
                  <c:v>0.88014558232931706</c:v>
                </c:pt>
                <c:pt idx="69">
                  <c:v>0.91528614457831325</c:v>
                </c:pt>
                <c:pt idx="70">
                  <c:v>0.89984939759036131</c:v>
                </c:pt>
                <c:pt idx="71">
                  <c:v>0.9136546184738954</c:v>
                </c:pt>
                <c:pt idx="72">
                  <c:v>0.92909136546184723</c:v>
                </c:pt>
                <c:pt idx="73">
                  <c:v>0.91603915662650581</c:v>
                </c:pt>
                <c:pt idx="74">
                  <c:v>0.91603915662650581</c:v>
                </c:pt>
                <c:pt idx="75">
                  <c:v>0.92331827309236925</c:v>
                </c:pt>
                <c:pt idx="76">
                  <c:v>0.93549196787148592</c:v>
                </c:pt>
                <c:pt idx="77">
                  <c:v>0.95331325301204795</c:v>
                </c:pt>
                <c:pt idx="78">
                  <c:v>0.99673694779116451</c:v>
                </c:pt>
                <c:pt idx="79">
                  <c:v>0.99999999999999989</c:v>
                </c:pt>
                <c:pt idx="80">
                  <c:v>0.99347389558232913</c:v>
                </c:pt>
                <c:pt idx="81">
                  <c:v>0.98995983935742948</c:v>
                </c:pt>
                <c:pt idx="82">
                  <c:v>0.99598393574297173</c:v>
                </c:pt>
                <c:pt idx="83">
                  <c:v>0.99661144578313232</c:v>
                </c:pt>
                <c:pt idx="84">
                  <c:v>0.98268072289156605</c:v>
                </c:pt>
                <c:pt idx="85">
                  <c:v>0.9799196787148593</c:v>
                </c:pt>
                <c:pt idx="86">
                  <c:v>0.9792921686746987</c:v>
                </c:pt>
                <c:pt idx="87">
                  <c:v>0.98318273092369468</c:v>
                </c:pt>
                <c:pt idx="88">
                  <c:v>0.98431224899598391</c:v>
                </c:pt>
                <c:pt idx="89">
                  <c:v>0.99033634538152593</c:v>
                </c:pt>
                <c:pt idx="90">
                  <c:v>0.99497991967871469</c:v>
                </c:pt>
                <c:pt idx="91">
                  <c:v>0.98657128514056214</c:v>
                </c:pt>
                <c:pt idx="92">
                  <c:v>0.98757530120481907</c:v>
                </c:pt>
                <c:pt idx="93">
                  <c:v>0.97565261044176688</c:v>
                </c:pt>
                <c:pt idx="94">
                  <c:v>0.96360441767068261</c:v>
                </c:pt>
                <c:pt idx="95">
                  <c:v>0.96310240963855398</c:v>
                </c:pt>
                <c:pt idx="96">
                  <c:v>0.96222389558232924</c:v>
                </c:pt>
                <c:pt idx="97">
                  <c:v>0.95456827309236936</c:v>
                </c:pt>
                <c:pt idx="98">
                  <c:v>0.9486696787148593</c:v>
                </c:pt>
                <c:pt idx="99">
                  <c:v>0.94214357429718854</c:v>
                </c:pt>
                <c:pt idx="100">
                  <c:v>0.93109939759036131</c:v>
                </c:pt>
                <c:pt idx="101">
                  <c:v>0.92858935742971871</c:v>
                </c:pt>
                <c:pt idx="102">
                  <c:v>0.92708333333333326</c:v>
                </c:pt>
                <c:pt idx="103">
                  <c:v>0.92319277108433728</c:v>
                </c:pt>
                <c:pt idx="104">
                  <c:v>0.92105923694779102</c:v>
                </c:pt>
                <c:pt idx="105">
                  <c:v>0.92256526104417669</c:v>
                </c:pt>
                <c:pt idx="106">
                  <c:v>0.93298192771084332</c:v>
                </c:pt>
                <c:pt idx="107">
                  <c:v>0.93022088353413646</c:v>
                </c:pt>
                <c:pt idx="108">
                  <c:v>0.92783634538152604</c:v>
                </c:pt>
                <c:pt idx="109">
                  <c:v>0.92796184738955811</c:v>
                </c:pt>
                <c:pt idx="110">
                  <c:v>0.93247991967871469</c:v>
                </c:pt>
                <c:pt idx="111">
                  <c:v>0.94666164658634533</c:v>
                </c:pt>
                <c:pt idx="112">
                  <c:v>0.96310240963855398</c:v>
                </c:pt>
                <c:pt idx="113">
                  <c:v>0.95356425702811232</c:v>
                </c:pt>
                <c:pt idx="114">
                  <c:v>0.93925702811244971</c:v>
                </c:pt>
                <c:pt idx="115">
                  <c:v>0.93599397590361433</c:v>
                </c:pt>
                <c:pt idx="116">
                  <c:v>0.93599397590361433</c:v>
                </c:pt>
                <c:pt idx="117">
                  <c:v>0.93561746987951788</c:v>
                </c:pt>
                <c:pt idx="118">
                  <c:v>0.93335843373493965</c:v>
                </c:pt>
                <c:pt idx="119">
                  <c:v>0.92909136546184723</c:v>
                </c:pt>
                <c:pt idx="120">
                  <c:v>0.92156124497991965</c:v>
                </c:pt>
                <c:pt idx="121">
                  <c:v>0.92520080321285125</c:v>
                </c:pt>
                <c:pt idx="122">
                  <c:v>0.92846385542168663</c:v>
                </c:pt>
                <c:pt idx="123">
                  <c:v>0.93047188755020072</c:v>
                </c:pt>
                <c:pt idx="124">
                  <c:v>0.93825301204819267</c:v>
                </c:pt>
                <c:pt idx="125">
                  <c:v>0.93938253012048167</c:v>
                </c:pt>
                <c:pt idx="126">
                  <c:v>0.9305973895582329</c:v>
                </c:pt>
                <c:pt idx="127">
                  <c:v>0.93185240963855409</c:v>
                </c:pt>
                <c:pt idx="128">
                  <c:v>0.92745983935742971</c:v>
                </c:pt>
                <c:pt idx="129">
                  <c:v>0.92532630522088344</c:v>
                </c:pt>
                <c:pt idx="130">
                  <c:v>0.92532630522088344</c:v>
                </c:pt>
                <c:pt idx="131">
                  <c:v>0.92507530120481907</c:v>
                </c:pt>
                <c:pt idx="132">
                  <c:v>0.9230672690763051</c:v>
                </c:pt>
                <c:pt idx="133">
                  <c:v>0.92156124497991965</c:v>
                </c:pt>
                <c:pt idx="134">
                  <c:v>0.9249497991967871</c:v>
                </c:pt>
                <c:pt idx="135">
                  <c:v>0.92532630522088344</c:v>
                </c:pt>
                <c:pt idx="136">
                  <c:v>0.92218875502008024</c:v>
                </c:pt>
                <c:pt idx="137">
                  <c:v>0.92231425702811221</c:v>
                </c:pt>
                <c:pt idx="138">
                  <c:v>0.91892570281124486</c:v>
                </c:pt>
                <c:pt idx="139">
                  <c:v>0.91252510040160617</c:v>
                </c:pt>
                <c:pt idx="140">
                  <c:v>0.90662650602409622</c:v>
                </c:pt>
                <c:pt idx="141">
                  <c:v>0.89683734939759019</c:v>
                </c:pt>
                <c:pt idx="142">
                  <c:v>0.89382530120481918</c:v>
                </c:pt>
                <c:pt idx="143">
                  <c:v>0.89934738955823279</c:v>
                </c:pt>
                <c:pt idx="144">
                  <c:v>0.89934738955823279</c:v>
                </c:pt>
                <c:pt idx="145">
                  <c:v>0.89984939759036131</c:v>
                </c:pt>
                <c:pt idx="146">
                  <c:v>0.89620983935742959</c:v>
                </c:pt>
                <c:pt idx="147">
                  <c:v>0.89043674698795172</c:v>
                </c:pt>
                <c:pt idx="148">
                  <c:v>0.89056224899598369</c:v>
                </c:pt>
                <c:pt idx="149">
                  <c:v>0.88805220883534131</c:v>
                </c:pt>
                <c:pt idx="150">
                  <c:v>0.88491465863453811</c:v>
                </c:pt>
                <c:pt idx="151">
                  <c:v>0.88441265060240948</c:v>
                </c:pt>
                <c:pt idx="152">
                  <c:v>0.8805220883534135</c:v>
                </c:pt>
                <c:pt idx="153">
                  <c:v>0.86922690763052202</c:v>
                </c:pt>
                <c:pt idx="154">
                  <c:v>0.86169678714859421</c:v>
                </c:pt>
                <c:pt idx="155">
                  <c:v>0.86232429718875481</c:v>
                </c:pt>
                <c:pt idx="156">
                  <c:v>0.86521084337349385</c:v>
                </c:pt>
                <c:pt idx="157">
                  <c:v>0.8618222891566264</c:v>
                </c:pt>
                <c:pt idx="158">
                  <c:v>0.8618222891566264</c:v>
                </c:pt>
                <c:pt idx="159">
                  <c:v>0.85893574297188735</c:v>
                </c:pt>
                <c:pt idx="160">
                  <c:v>0.85855923694779102</c:v>
                </c:pt>
                <c:pt idx="161">
                  <c:v>0.86207329317269066</c:v>
                </c:pt>
                <c:pt idx="162">
                  <c:v>0.86395582329317266</c:v>
                </c:pt>
                <c:pt idx="163">
                  <c:v>0.87161144578313243</c:v>
                </c:pt>
                <c:pt idx="164">
                  <c:v>0.87437248995983929</c:v>
                </c:pt>
                <c:pt idx="165">
                  <c:v>0.87449799196787148</c:v>
                </c:pt>
                <c:pt idx="166">
                  <c:v>0.87713353413654604</c:v>
                </c:pt>
                <c:pt idx="167">
                  <c:v>0.87725903614457823</c:v>
                </c:pt>
                <c:pt idx="168">
                  <c:v>0.87349397590361422</c:v>
                </c:pt>
                <c:pt idx="169">
                  <c:v>0.8736194779116464</c:v>
                </c:pt>
                <c:pt idx="170">
                  <c:v>0.87299196787148581</c:v>
                </c:pt>
                <c:pt idx="171">
                  <c:v>0.87136044176706828</c:v>
                </c:pt>
                <c:pt idx="172">
                  <c:v>0.87136044176706828</c:v>
                </c:pt>
                <c:pt idx="173">
                  <c:v>0.87161144578313243</c:v>
                </c:pt>
                <c:pt idx="174">
                  <c:v>0.86772088353413646</c:v>
                </c:pt>
                <c:pt idx="175">
                  <c:v>0.86445783132530107</c:v>
                </c:pt>
                <c:pt idx="176">
                  <c:v>0.86897590361445765</c:v>
                </c:pt>
                <c:pt idx="177">
                  <c:v>0.87048192771084321</c:v>
                </c:pt>
                <c:pt idx="178">
                  <c:v>0.87161144578313243</c:v>
                </c:pt>
                <c:pt idx="179">
                  <c:v>0.87136044176706828</c:v>
                </c:pt>
                <c:pt idx="180">
                  <c:v>0.87462349397590344</c:v>
                </c:pt>
                <c:pt idx="181">
                  <c:v>0.88202811244979906</c:v>
                </c:pt>
                <c:pt idx="182">
                  <c:v>0.88968373493975894</c:v>
                </c:pt>
                <c:pt idx="183">
                  <c:v>0.88842871485943775</c:v>
                </c:pt>
                <c:pt idx="184">
                  <c:v>0.8861696787148593</c:v>
                </c:pt>
                <c:pt idx="185">
                  <c:v>0.8911897590361445</c:v>
                </c:pt>
                <c:pt idx="186">
                  <c:v>0.8911897590361445</c:v>
                </c:pt>
                <c:pt idx="187">
                  <c:v>0.89344879518072273</c:v>
                </c:pt>
                <c:pt idx="188">
                  <c:v>0.89984939759036131</c:v>
                </c:pt>
                <c:pt idx="189">
                  <c:v>0.89834337349397575</c:v>
                </c:pt>
                <c:pt idx="190">
                  <c:v>0.89244477911646569</c:v>
                </c:pt>
                <c:pt idx="191">
                  <c:v>0.88993473895582309</c:v>
                </c:pt>
                <c:pt idx="192">
                  <c:v>0.89081325301204817</c:v>
                </c:pt>
                <c:pt idx="193">
                  <c:v>0.89131526104417658</c:v>
                </c:pt>
                <c:pt idx="194">
                  <c:v>0.89018574297188746</c:v>
                </c:pt>
                <c:pt idx="195">
                  <c:v>0.88993473895582309</c:v>
                </c:pt>
                <c:pt idx="196">
                  <c:v>0.89106425702811232</c:v>
                </c:pt>
                <c:pt idx="197">
                  <c:v>0.89093875502008013</c:v>
                </c:pt>
                <c:pt idx="198">
                  <c:v>0.89457831325301196</c:v>
                </c:pt>
                <c:pt idx="199">
                  <c:v>0.8980923694779116</c:v>
                </c:pt>
                <c:pt idx="200">
                  <c:v>0.89972389558232913</c:v>
                </c:pt>
                <c:pt idx="201">
                  <c:v>0.90072791164658617</c:v>
                </c:pt>
                <c:pt idx="202">
                  <c:v>0.89533132530120474</c:v>
                </c:pt>
                <c:pt idx="203">
                  <c:v>0.88968373493975894</c:v>
                </c:pt>
                <c:pt idx="204">
                  <c:v>0.89131526104417658</c:v>
                </c:pt>
                <c:pt idx="205">
                  <c:v>0.89583333333333315</c:v>
                </c:pt>
                <c:pt idx="206">
                  <c:v>0.89884538152610438</c:v>
                </c:pt>
                <c:pt idx="207">
                  <c:v>0.89897088353413634</c:v>
                </c:pt>
                <c:pt idx="208">
                  <c:v>0.8987198795180722</c:v>
                </c:pt>
                <c:pt idx="209">
                  <c:v>0.90010040160642557</c:v>
                </c:pt>
                <c:pt idx="210">
                  <c:v>0.90411646586345373</c:v>
                </c:pt>
                <c:pt idx="211">
                  <c:v>0.91139558232931717</c:v>
                </c:pt>
                <c:pt idx="212">
                  <c:v>0.9218122489959838</c:v>
                </c:pt>
                <c:pt idx="213">
                  <c:v>0.92482429718875481</c:v>
                </c:pt>
                <c:pt idx="214">
                  <c:v>0.92695783132530107</c:v>
                </c:pt>
                <c:pt idx="215">
                  <c:v>0.92620481927710829</c:v>
                </c:pt>
                <c:pt idx="216">
                  <c:v>0.92356927710843362</c:v>
                </c:pt>
                <c:pt idx="217">
                  <c:v>0.91955321285140545</c:v>
                </c:pt>
                <c:pt idx="218">
                  <c:v>0.91754518072289137</c:v>
                </c:pt>
                <c:pt idx="219">
                  <c:v>0.92093373493975883</c:v>
                </c:pt>
                <c:pt idx="220">
                  <c:v>0.92356927710843362</c:v>
                </c:pt>
                <c:pt idx="221">
                  <c:v>0.92369477911646569</c:v>
                </c:pt>
                <c:pt idx="222">
                  <c:v>0.92356927710843362</c:v>
                </c:pt>
                <c:pt idx="223">
                  <c:v>0.92093373493975883</c:v>
                </c:pt>
                <c:pt idx="224">
                  <c:v>0.91930220883534119</c:v>
                </c:pt>
                <c:pt idx="225">
                  <c:v>0.92156124497991965</c:v>
                </c:pt>
                <c:pt idx="226">
                  <c:v>0.91955321285140545</c:v>
                </c:pt>
                <c:pt idx="227">
                  <c:v>0.91679216867469859</c:v>
                </c:pt>
                <c:pt idx="228">
                  <c:v>0.91679216867469859</c:v>
                </c:pt>
                <c:pt idx="229">
                  <c:v>0.91804718875502</c:v>
                </c:pt>
                <c:pt idx="230">
                  <c:v>0.92005522088353409</c:v>
                </c:pt>
                <c:pt idx="231">
                  <c:v>0.91967871485943764</c:v>
                </c:pt>
                <c:pt idx="232">
                  <c:v>0.92218875502008024</c:v>
                </c:pt>
                <c:pt idx="233">
                  <c:v>0.92896586345381504</c:v>
                </c:pt>
                <c:pt idx="234">
                  <c:v>0.93348393574297173</c:v>
                </c:pt>
                <c:pt idx="235">
                  <c:v>0.93348393574297173</c:v>
                </c:pt>
                <c:pt idx="236">
                  <c:v>0.93398594377510025</c:v>
                </c:pt>
                <c:pt idx="237">
                  <c:v>0.93599397590361433</c:v>
                </c:pt>
                <c:pt idx="238">
                  <c:v>0.9430220883534135</c:v>
                </c:pt>
                <c:pt idx="239">
                  <c:v>0.9461596385542167</c:v>
                </c:pt>
                <c:pt idx="240">
                  <c:v>0.93925702811244971</c:v>
                </c:pt>
                <c:pt idx="241">
                  <c:v>0.93423694779116451</c:v>
                </c:pt>
                <c:pt idx="242">
                  <c:v>0.93423694779116451</c:v>
                </c:pt>
                <c:pt idx="243">
                  <c:v>0.93135040160642546</c:v>
                </c:pt>
                <c:pt idx="244">
                  <c:v>0.92595381526104403</c:v>
                </c:pt>
                <c:pt idx="245">
                  <c:v>0.92733433734939752</c:v>
                </c:pt>
                <c:pt idx="246">
                  <c:v>0.93938253012048167</c:v>
                </c:pt>
                <c:pt idx="247">
                  <c:v>0.94477911646586332</c:v>
                </c:pt>
                <c:pt idx="248">
                  <c:v>0.94377510040160628</c:v>
                </c:pt>
                <c:pt idx="249">
                  <c:v>0.94377510040160628</c:v>
                </c:pt>
                <c:pt idx="250">
                  <c:v>0.94628514056224888</c:v>
                </c:pt>
                <c:pt idx="251">
                  <c:v>0.95218373493975894</c:v>
                </c:pt>
                <c:pt idx="252">
                  <c:v>0.95431726907630521</c:v>
                </c:pt>
                <c:pt idx="253">
                  <c:v>0.94841867469879493</c:v>
                </c:pt>
                <c:pt idx="254">
                  <c:v>0.94277108433734935</c:v>
                </c:pt>
                <c:pt idx="255">
                  <c:v>0.94038654618473894</c:v>
                </c:pt>
                <c:pt idx="256">
                  <c:v>0.94038654618473894</c:v>
                </c:pt>
                <c:pt idx="257">
                  <c:v>0.94076305220883516</c:v>
                </c:pt>
                <c:pt idx="258">
                  <c:v>0.94226907630522072</c:v>
                </c:pt>
                <c:pt idx="259">
                  <c:v>0.94176706827309231</c:v>
                </c:pt>
                <c:pt idx="260">
                  <c:v>0.94201807228915657</c:v>
                </c:pt>
                <c:pt idx="261">
                  <c:v>0.9430220883534135</c:v>
                </c:pt>
                <c:pt idx="262">
                  <c:v>0.94465361445783114</c:v>
                </c:pt>
                <c:pt idx="263">
                  <c:v>0.94465361445783114</c:v>
                </c:pt>
                <c:pt idx="264">
                  <c:v>0.94942269076305219</c:v>
                </c:pt>
                <c:pt idx="265">
                  <c:v>0.95519578313252995</c:v>
                </c:pt>
                <c:pt idx="266">
                  <c:v>0.95770582329317255</c:v>
                </c:pt>
                <c:pt idx="267">
                  <c:v>0.96398092369477906</c:v>
                </c:pt>
                <c:pt idx="268">
                  <c:v>0.96887550200803207</c:v>
                </c:pt>
                <c:pt idx="269">
                  <c:v>0.97176204819277101</c:v>
                </c:pt>
                <c:pt idx="270">
                  <c:v>0.97176204819277101</c:v>
                </c:pt>
                <c:pt idx="271">
                  <c:v>0.9799196787148593</c:v>
                </c:pt>
                <c:pt idx="272">
                  <c:v>0.99121485943775089</c:v>
                </c:pt>
                <c:pt idx="273">
                  <c:v>0.98970883534136533</c:v>
                </c:pt>
                <c:pt idx="274">
                  <c:v>0.97941767068273089</c:v>
                </c:pt>
                <c:pt idx="275">
                  <c:v>0.97527610441767043</c:v>
                </c:pt>
                <c:pt idx="276">
                  <c:v>0.98167670682730912</c:v>
                </c:pt>
                <c:pt idx="277">
                  <c:v>0.9824297188755019</c:v>
                </c:pt>
                <c:pt idx="278">
                  <c:v>0.98217871485943764</c:v>
                </c:pt>
                <c:pt idx="279">
                  <c:v>0.98205321285140545</c:v>
                </c:pt>
                <c:pt idx="280">
                  <c:v>0.98167670682730912</c:v>
                </c:pt>
                <c:pt idx="281">
                  <c:v>0.97866465863453811</c:v>
                </c:pt>
                <c:pt idx="282">
                  <c:v>0.97138554216867468</c:v>
                </c:pt>
                <c:pt idx="283">
                  <c:v>0.96686746987951799</c:v>
                </c:pt>
                <c:pt idx="284">
                  <c:v>0.96611445783132521</c:v>
                </c:pt>
                <c:pt idx="285">
                  <c:v>0.96611445783132521</c:v>
                </c:pt>
                <c:pt idx="286">
                  <c:v>0.9673694779116464</c:v>
                </c:pt>
                <c:pt idx="287">
                  <c:v>0.96874999999999978</c:v>
                </c:pt>
                <c:pt idx="288">
                  <c:v>0.97264056224899587</c:v>
                </c:pt>
                <c:pt idx="289">
                  <c:v>0.97653112449799184</c:v>
                </c:pt>
                <c:pt idx="290">
                  <c:v>0.97778614457831303</c:v>
                </c:pt>
                <c:pt idx="291">
                  <c:v>0.97816265060240948</c:v>
                </c:pt>
                <c:pt idx="292">
                  <c:v>0.9774096385542167</c:v>
                </c:pt>
                <c:pt idx="293">
                  <c:v>0.9755271084337348</c:v>
                </c:pt>
                <c:pt idx="294">
                  <c:v>0.97100903614457823</c:v>
                </c:pt>
                <c:pt idx="295">
                  <c:v>0.96561244979919658</c:v>
                </c:pt>
                <c:pt idx="296">
                  <c:v>0.96209839357429705</c:v>
                </c:pt>
                <c:pt idx="297">
                  <c:v>0.958082329317269</c:v>
                </c:pt>
                <c:pt idx="298">
                  <c:v>0.958082329317269</c:v>
                </c:pt>
              </c:numCache>
            </c:numRef>
          </c:xVal>
          <c:yVal>
            <c:numRef>
              <c:f>'Нейронная сеть'!$E$39:$E$337</c:f>
              <c:numCache>
                <c:formatCode>General</c:formatCode>
                <c:ptCount val="299"/>
                <c:pt idx="9">
                  <c:v>0.85293903989179753</c:v>
                </c:pt>
                <c:pt idx="10">
                  <c:v>0.8525988061882066</c:v>
                </c:pt>
                <c:pt idx="11">
                  <c:v>0.85175771696105562</c:v>
                </c:pt>
                <c:pt idx="12">
                  <c:v>0.85170793017977153</c:v>
                </c:pt>
                <c:pt idx="13">
                  <c:v>0.85078171973606342</c:v>
                </c:pt>
                <c:pt idx="14">
                  <c:v>0.85015931359620789</c:v>
                </c:pt>
                <c:pt idx="15">
                  <c:v>0.84930533933195673</c:v>
                </c:pt>
                <c:pt idx="16">
                  <c:v>0.84943895504419165</c:v>
                </c:pt>
                <c:pt idx="17">
                  <c:v>0.84946089881876496</c:v>
                </c:pt>
                <c:pt idx="18">
                  <c:v>0.84964265261020699</c:v>
                </c:pt>
                <c:pt idx="19">
                  <c:v>0.84985488616533722</c:v>
                </c:pt>
                <c:pt idx="20">
                  <c:v>0.85007863698192432</c:v>
                </c:pt>
                <c:pt idx="21">
                  <c:v>0.85057172989539687</c:v>
                </c:pt>
                <c:pt idx="22">
                  <c:v>0.85062764696777127</c:v>
                </c:pt>
                <c:pt idx="23">
                  <c:v>0.85113721541859033</c:v>
                </c:pt>
                <c:pt idx="24">
                  <c:v>0.85122799651041137</c:v>
                </c:pt>
                <c:pt idx="25">
                  <c:v>0.8513996737837497</c:v>
                </c:pt>
                <c:pt idx="26">
                  <c:v>0.85180330575345198</c:v>
                </c:pt>
                <c:pt idx="27">
                  <c:v>0.85198500331495119</c:v>
                </c:pt>
                <c:pt idx="28">
                  <c:v>0.85260107958144882</c:v>
                </c:pt>
                <c:pt idx="29">
                  <c:v>0.85366440678727118</c:v>
                </c:pt>
                <c:pt idx="30">
                  <c:v>0.85344365814157885</c:v>
                </c:pt>
                <c:pt idx="31">
                  <c:v>0.85395555820018665</c:v>
                </c:pt>
                <c:pt idx="32">
                  <c:v>0.85569014130666332</c:v>
                </c:pt>
                <c:pt idx="33">
                  <c:v>0.85666164655419974</c:v>
                </c:pt>
                <c:pt idx="34">
                  <c:v>0.8576771376624025</c:v>
                </c:pt>
                <c:pt idx="35">
                  <c:v>0.85841274296315839</c:v>
                </c:pt>
                <c:pt idx="36">
                  <c:v>0.85947939213141455</c:v>
                </c:pt>
                <c:pt idx="37">
                  <c:v>0.85943836984871036</c:v>
                </c:pt>
                <c:pt idx="38">
                  <c:v>0.85941148212017482</c:v>
                </c:pt>
                <c:pt idx="39">
                  <c:v>0.85974687205827849</c:v>
                </c:pt>
                <c:pt idx="40">
                  <c:v>0.86006243652347225</c:v>
                </c:pt>
                <c:pt idx="41">
                  <c:v>0.85961548931927079</c:v>
                </c:pt>
                <c:pt idx="42">
                  <c:v>0.85951565250480755</c:v>
                </c:pt>
                <c:pt idx="43">
                  <c:v>0.86044950799774544</c:v>
                </c:pt>
                <c:pt idx="44">
                  <c:v>0.86056257454787677</c:v>
                </c:pt>
                <c:pt idx="45">
                  <c:v>0.86078988187425054</c:v>
                </c:pt>
                <c:pt idx="46">
                  <c:v>0.86115143012224726</c:v>
                </c:pt>
                <c:pt idx="47">
                  <c:v>0.86066131697620607</c:v>
                </c:pt>
                <c:pt idx="48">
                  <c:v>0.86036961247690658</c:v>
                </c:pt>
                <c:pt idx="49">
                  <c:v>0.85996610476892621</c:v>
                </c:pt>
                <c:pt idx="50">
                  <c:v>0.85977506209083332</c:v>
                </c:pt>
                <c:pt idx="51">
                  <c:v>0.86065765446575149</c:v>
                </c:pt>
                <c:pt idx="52">
                  <c:v>0.86023887896512585</c:v>
                </c:pt>
                <c:pt idx="53">
                  <c:v>0.86079324347548403</c:v>
                </c:pt>
                <c:pt idx="54">
                  <c:v>0.86156228410043312</c:v>
                </c:pt>
                <c:pt idx="55">
                  <c:v>0.8614504894511501</c:v>
                </c:pt>
                <c:pt idx="56">
                  <c:v>0.86262963882111443</c:v>
                </c:pt>
                <c:pt idx="57">
                  <c:v>0.86379606730761449</c:v>
                </c:pt>
                <c:pt idx="58">
                  <c:v>0.86467258683414083</c:v>
                </c:pt>
                <c:pt idx="59">
                  <c:v>0.86562440166733312</c:v>
                </c:pt>
                <c:pt idx="60">
                  <c:v>0.86742064689977472</c:v>
                </c:pt>
                <c:pt idx="61">
                  <c:v>0.86955952518523505</c:v>
                </c:pt>
                <c:pt idx="62">
                  <c:v>0.87092123396854793</c:v>
                </c:pt>
                <c:pt idx="63">
                  <c:v>0.87215629395340954</c:v>
                </c:pt>
                <c:pt idx="64">
                  <c:v>0.87319855062175589</c:v>
                </c:pt>
                <c:pt idx="65">
                  <c:v>0.87360073315630615</c:v>
                </c:pt>
                <c:pt idx="66">
                  <c:v>0.87398651463858845</c:v>
                </c:pt>
                <c:pt idx="67">
                  <c:v>0.8741434846045063</c:v>
                </c:pt>
                <c:pt idx="68">
                  <c:v>0.87519701026231556</c:v>
                </c:pt>
                <c:pt idx="69">
                  <c:v>0.87381992761006322</c:v>
                </c:pt>
                <c:pt idx="70">
                  <c:v>0.87688666447916674</c:v>
                </c:pt>
                <c:pt idx="71">
                  <c:v>0.88319948361731782</c:v>
                </c:pt>
                <c:pt idx="72">
                  <c:v>0.88278241385028489</c:v>
                </c:pt>
                <c:pt idx="73">
                  <c:v>0.8873276986988955</c:v>
                </c:pt>
                <c:pt idx="74">
                  <c:v>0.89326878400273768</c:v>
                </c:pt>
                <c:pt idx="75">
                  <c:v>0.8929554022282713</c:v>
                </c:pt>
                <c:pt idx="76">
                  <c:v>0.89714600045098924</c:v>
                </c:pt>
                <c:pt idx="77">
                  <c:v>0.89679181652443007</c:v>
                </c:pt>
                <c:pt idx="78">
                  <c:v>0.89818476240690903</c:v>
                </c:pt>
                <c:pt idx="79">
                  <c:v>0.90017922232907566</c:v>
                </c:pt>
                <c:pt idx="80">
                  <c:v>0.90320833228410324</c:v>
                </c:pt>
                <c:pt idx="81">
                  <c:v>0.90562990524111397</c:v>
                </c:pt>
                <c:pt idx="82">
                  <c:v>0.90699473453859736</c:v>
                </c:pt>
                <c:pt idx="83">
                  <c:v>0.91132272885396082</c:v>
                </c:pt>
                <c:pt idx="84">
                  <c:v>0.91310572060611117</c:v>
                </c:pt>
                <c:pt idx="85">
                  <c:v>0.91633015613498225</c:v>
                </c:pt>
                <c:pt idx="86">
                  <c:v>0.91444191942145769</c:v>
                </c:pt>
                <c:pt idx="87">
                  <c:v>0.91418714011983937</c:v>
                </c:pt>
                <c:pt idx="88">
                  <c:v>0.91403099386131648</c:v>
                </c:pt>
                <c:pt idx="89">
                  <c:v>0.91366556668736953</c:v>
                </c:pt>
                <c:pt idx="90">
                  <c:v>0.91345950420579713</c:v>
                </c:pt>
                <c:pt idx="91">
                  <c:v>0.91258351515956249</c:v>
                </c:pt>
                <c:pt idx="92">
                  <c:v>0.91360621063164249</c:v>
                </c:pt>
                <c:pt idx="93">
                  <c:v>0.91294199343223525</c:v>
                </c:pt>
                <c:pt idx="94">
                  <c:v>0.91395936810413703</c:v>
                </c:pt>
                <c:pt idx="95">
                  <c:v>0.91373882832168751</c:v>
                </c:pt>
                <c:pt idx="96">
                  <c:v>0.91236783053597414</c:v>
                </c:pt>
                <c:pt idx="97">
                  <c:v>0.91273455473167986</c:v>
                </c:pt>
                <c:pt idx="98">
                  <c:v>0.91104018466792303</c:v>
                </c:pt>
                <c:pt idx="99">
                  <c:v>0.90982417108810532</c:v>
                </c:pt>
                <c:pt idx="100">
                  <c:v>0.90827214342536033</c:v>
                </c:pt>
                <c:pt idx="101">
                  <c:v>0.90704601595083822</c:v>
                </c:pt>
                <c:pt idx="102">
                  <c:v>0.90556556007314859</c:v>
                </c:pt>
                <c:pt idx="103">
                  <c:v>0.90463525440714421</c:v>
                </c:pt>
                <c:pt idx="104">
                  <c:v>0.90335248949363411</c:v>
                </c:pt>
                <c:pt idx="105">
                  <c:v>0.90159495108464294</c:v>
                </c:pt>
                <c:pt idx="106">
                  <c:v>0.90061421352227733</c:v>
                </c:pt>
                <c:pt idx="107">
                  <c:v>0.89939471032848306</c:v>
                </c:pt>
                <c:pt idx="108">
                  <c:v>0.90007677912555684</c:v>
                </c:pt>
                <c:pt idx="109">
                  <c:v>0.89968154486353324</c:v>
                </c:pt>
                <c:pt idx="110">
                  <c:v>0.8990903713660221</c:v>
                </c:pt>
                <c:pt idx="111">
                  <c:v>0.89994941556046404</c:v>
                </c:pt>
                <c:pt idx="112">
                  <c:v>0.89986735410935303</c:v>
                </c:pt>
                <c:pt idx="113">
                  <c:v>0.90163646489382099</c:v>
                </c:pt>
                <c:pt idx="114">
                  <c:v>0.90297864857099386</c:v>
                </c:pt>
                <c:pt idx="115">
                  <c:v>0.90289249142516259</c:v>
                </c:pt>
                <c:pt idx="116">
                  <c:v>0.90282026013438099</c:v>
                </c:pt>
                <c:pt idx="117">
                  <c:v>0.90436888013540095</c:v>
                </c:pt>
                <c:pt idx="118">
                  <c:v>0.90467529693845172</c:v>
                </c:pt>
                <c:pt idx="119">
                  <c:v>0.90465138427664804</c:v>
                </c:pt>
                <c:pt idx="120">
                  <c:v>0.90307927492247297</c:v>
                </c:pt>
                <c:pt idx="121">
                  <c:v>0.901782208687533</c:v>
                </c:pt>
                <c:pt idx="122">
                  <c:v>0.90091962425296168</c:v>
                </c:pt>
                <c:pt idx="123">
                  <c:v>0.90088252954104553</c:v>
                </c:pt>
                <c:pt idx="124">
                  <c:v>0.90080168709485231</c:v>
                </c:pt>
                <c:pt idx="125">
                  <c:v>0.8998416980904631</c:v>
                </c:pt>
                <c:pt idx="126">
                  <c:v>0.90059708005385264</c:v>
                </c:pt>
                <c:pt idx="127">
                  <c:v>0.90063795004691172</c:v>
                </c:pt>
                <c:pt idx="128">
                  <c:v>0.90045569098441469</c:v>
                </c:pt>
                <c:pt idx="129">
                  <c:v>0.90150313590781506</c:v>
                </c:pt>
                <c:pt idx="130">
                  <c:v>0.90145940417958237</c:v>
                </c:pt>
                <c:pt idx="131">
                  <c:v>0.90101582385847923</c:v>
                </c:pt>
                <c:pt idx="132">
                  <c:v>0.90117396278288042</c:v>
                </c:pt>
                <c:pt idx="133">
                  <c:v>0.89987480239435735</c:v>
                </c:pt>
                <c:pt idx="134">
                  <c:v>0.89990435790149037</c:v>
                </c:pt>
                <c:pt idx="135">
                  <c:v>0.89913745142152413</c:v>
                </c:pt>
                <c:pt idx="136">
                  <c:v>0.89932274781133636</c:v>
                </c:pt>
                <c:pt idx="137">
                  <c:v>0.89932485991061617</c:v>
                </c:pt>
                <c:pt idx="138">
                  <c:v>0.89881372727605158</c:v>
                </c:pt>
                <c:pt idx="139">
                  <c:v>0.89902432701142199</c:v>
                </c:pt>
                <c:pt idx="140">
                  <c:v>0.8988032697043159</c:v>
                </c:pt>
                <c:pt idx="141">
                  <c:v>0.89832921029712987</c:v>
                </c:pt>
                <c:pt idx="142">
                  <c:v>0.89792583104021872</c:v>
                </c:pt>
                <c:pt idx="143">
                  <c:v>0.89635037376152737</c:v>
                </c:pt>
                <c:pt idx="144">
                  <c:v>0.89526056818765887</c:v>
                </c:pt>
                <c:pt idx="145">
                  <c:v>0.89489857479180002</c:v>
                </c:pt>
                <c:pt idx="146">
                  <c:v>0.89337370811195338</c:v>
                </c:pt>
                <c:pt idx="147">
                  <c:v>0.89270961604797505</c:v>
                </c:pt>
                <c:pt idx="148">
                  <c:v>0.89219940903058081</c:v>
                </c:pt>
                <c:pt idx="149">
                  <c:v>0.89139161577042147</c:v>
                </c:pt>
                <c:pt idx="150">
                  <c:v>0.89211994684025664</c:v>
                </c:pt>
                <c:pt idx="151">
                  <c:v>0.89142055862247704</c:v>
                </c:pt>
                <c:pt idx="152">
                  <c:v>0.89052486639548034</c:v>
                </c:pt>
                <c:pt idx="153">
                  <c:v>0.89019933662420347</c:v>
                </c:pt>
                <c:pt idx="154">
                  <c:v>0.88927926069567653</c:v>
                </c:pt>
                <c:pt idx="155">
                  <c:v>0.88804474294960689</c:v>
                </c:pt>
                <c:pt idx="156">
                  <c:v>0.88670522549214792</c:v>
                </c:pt>
                <c:pt idx="157">
                  <c:v>0.88595012162271003</c:v>
                </c:pt>
                <c:pt idx="158">
                  <c:v>0.88515070559924169</c:v>
                </c:pt>
                <c:pt idx="159">
                  <c:v>0.88353315018807799</c:v>
                </c:pt>
                <c:pt idx="160">
                  <c:v>0.88240905855084806</c:v>
                </c:pt>
                <c:pt idx="161">
                  <c:v>0.88190535517533553</c:v>
                </c:pt>
                <c:pt idx="162">
                  <c:v>0.88148174231550003</c:v>
                </c:pt>
                <c:pt idx="163">
                  <c:v>0.88218126591538315</c:v>
                </c:pt>
                <c:pt idx="164">
                  <c:v>0.88136932027710735</c:v>
                </c:pt>
                <c:pt idx="165">
                  <c:v>0.88224825971283471</c:v>
                </c:pt>
                <c:pt idx="166">
                  <c:v>0.88273867714367937</c:v>
                </c:pt>
                <c:pt idx="167">
                  <c:v>0.88286420014149825</c:v>
                </c:pt>
                <c:pt idx="168">
                  <c:v>0.88447349454904689</c:v>
                </c:pt>
                <c:pt idx="169">
                  <c:v>0.88501220735011299</c:v>
                </c:pt>
                <c:pt idx="170">
                  <c:v>0.88543877950358496</c:v>
                </c:pt>
                <c:pt idx="171">
                  <c:v>0.88582758241688497</c:v>
                </c:pt>
                <c:pt idx="172">
                  <c:v>0.88582835910153446</c:v>
                </c:pt>
                <c:pt idx="173">
                  <c:v>0.88550519320327337</c:v>
                </c:pt>
                <c:pt idx="174">
                  <c:v>0.8854677795825433</c:v>
                </c:pt>
                <c:pt idx="175">
                  <c:v>0.88510912226092142</c:v>
                </c:pt>
                <c:pt idx="176">
                  <c:v>0.88471789800723388</c:v>
                </c:pt>
                <c:pt idx="177">
                  <c:v>0.88406885598788643</c:v>
                </c:pt>
                <c:pt idx="178">
                  <c:v>0.88437201464775828</c:v>
                </c:pt>
                <c:pt idx="179">
                  <c:v>0.88419632625407252</c:v>
                </c:pt>
                <c:pt idx="180">
                  <c:v>0.88394571601904859</c:v>
                </c:pt>
                <c:pt idx="181">
                  <c:v>0.88394592102809399</c:v>
                </c:pt>
                <c:pt idx="182">
                  <c:v>0.88394120047062419</c:v>
                </c:pt>
                <c:pt idx="183">
                  <c:v>0.88534675584204758</c:v>
                </c:pt>
                <c:pt idx="184">
                  <c:v>0.88626976015202097</c:v>
                </c:pt>
                <c:pt idx="185">
                  <c:v>0.8867527907189372</c:v>
                </c:pt>
                <c:pt idx="186">
                  <c:v>0.88705692100608535</c:v>
                </c:pt>
                <c:pt idx="187">
                  <c:v>0.8887994721232586</c:v>
                </c:pt>
                <c:pt idx="188">
                  <c:v>0.88939031216526521</c:v>
                </c:pt>
                <c:pt idx="189">
                  <c:v>0.88981742025530208</c:v>
                </c:pt>
                <c:pt idx="190">
                  <c:v>0.8908453067200508</c:v>
                </c:pt>
                <c:pt idx="191">
                  <c:v>0.89070353683180115</c:v>
                </c:pt>
                <c:pt idx="192">
                  <c:v>0.89094650296023448</c:v>
                </c:pt>
                <c:pt idx="193">
                  <c:v>0.89114074711761693</c:v>
                </c:pt>
                <c:pt idx="194">
                  <c:v>0.89130044516011142</c:v>
                </c:pt>
                <c:pt idx="195">
                  <c:v>0.89141875166065265</c:v>
                </c:pt>
                <c:pt idx="196">
                  <c:v>0.89073360378374722</c:v>
                </c:pt>
                <c:pt idx="197">
                  <c:v>0.89019468054290019</c:v>
                </c:pt>
                <c:pt idx="198">
                  <c:v>0.89025216621164283</c:v>
                </c:pt>
                <c:pt idx="199">
                  <c:v>0.89016527104194931</c:v>
                </c:pt>
                <c:pt idx="200">
                  <c:v>0.89042850707069487</c:v>
                </c:pt>
                <c:pt idx="201">
                  <c:v>0.890808423284149</c:v>
                </c:pt>
                <c:pt idx="202">
                  <c:v>0.89094345429091282</c:v>
                </c:pt>
                <c:pt idx="203">
                  <c:v>0.89171768518334904</c:v>
                </c:pt>
                <c:pt idx="204">
                  <c:v>0.89163137315475383</c:v>
                </c:pt>
                <c:pt idx="205">
                  <c:v>0.89148100501060412</c:v>
                </c:pt>
                <c:pt idx="206">
                  <c:v>0.89189062281497855</c:v>
                </c:pt>
                <c:pt idx="207">
                  <c:v>0.89184857433515108</c:v>
                </c:pt>
                <c:pt idx="208">
                  <c:v>0.89169871930131483</c:v>
                </c:pt>
                <c:pt idx="209">
                  <c:v>0.89133075518089311</c:v>
                </c:pt>
                <c:pt idx="210">
                  <c:v>0.89126335221321362</c:v>
                </c:pt>
                <c:pt idx="211">
                  <c:v>0.89190902158719265</c:v>
                </c:pt>
                <c:pt idx="212">
                  <c:v>0.89256127165214605</c:v>
                </c:pt>
                <c:pt idx="213">
                  <c:v>0.89326062401064277</c:v>
                </c:pt>
                <c:pt idx="214">
                  <c:v>0.89439875777274691</c:v>
                </c:pt>
                <c:pt idx="215">
                  <c:v>0.89514224596553826</c:v>
                </c:pt>
                <c:pt idx="216">
                  <c:v>0.8962074983944992</c:v>
                </c:pt>
                <c:pt idx="217">
                  <c:v>0.89764946910100796</c:v>
                </c:pt>
                <c:pt idx="218">
                  <c:v>0.89835096646415769</c:v>
                </c:pt>
                <c:pt idx="219">
                  <c:v>0.89910276691364166</c:v>
                </c:pt>
                <c:pt idx="220">
                  <c:v>0.89877802177689214</c:v>
                </c:pt>
                <c:pt idx="221">
                  <c:v>0.8989795760673206</c:v>
                </c:pt>
                <c:pt idx="222">
                  <c:v>0.89878203175858662</c:v>
                </c:pt>
                <c:pt idx="223">
                  <c:v>0.89837908872321348</c:v>
                </c:pt>
                <c:pt idx="224">
                  <c:v>0.89842885376214066</c:v>
                </c:pt>
                <c:pt idx="225">
                  <c:v>0.89834848864145922</c:v>
                </c:pt>
                <c:pt idx="226">
                  <c:v>0.89847301212675024</c:v>
                </c:pt>
                <c:pt idx="227">
                  <c:v>0.89889639971414892</c:v>
                </c:pt>
                <c:pt idx="228">
                  <c:v>0.89851227522746779</c:v>
                </c:pt>
                <c:pt idx="229">
                  <c:v>0.8980408900716399</c:v>
                </c:pt>
                <c:pt idx="230">
                  <c:v>0.8979765467277635</c:v>
                </c:pt>
                <c:pt idx="231">
                  <c:v>0.89774286040726337</c:v>
                </c:pt>
                <c:pt idx="232">
                  <c:v>0.8979502825225989</c:v>
                </c:pt>
                <c:pt idx="233">
                  <c:v>0.89761497268911583</c:v>
                </c:pt>
                <c:pt idx="234">
                  <c:v>0.89757134708957897</c:v>
                </c:pt>
                <c:pt idx="235">
                  <c:v>0.89841485513214181</c:v>
                </c:pt>
                <c:pt idx="236">
                  <c:v>0.8989700469446199</c:v>
                </c:pt>
                <c:pt idx="237">
                  <c:v>0.89939261689210126</c:v>
                </c:pt>
                <c:pt idx="238">
                  <c:v>0.89994376032871648</c:v>
                </c:pt>
                <c:pt idx="239">
                  <c:v>0.90066067899916247</c:v>
                </c:pt>
                <c:pt idx="240">
                  <c:v>0.90183030088121396</c:v>
                </c:pt>
                <c:pt idx="241">
                  <c:v>0.9026955389084288</c:v>
                </c:pt>
                <c:pt idx="242">
                  <c:v>0.90228138632291333</c:v>
                </c:pt>
                <c:pt idx="243">
                  <c:v>0.90246304864357652</c:v>
                </c:pt>
                <c:pt idx="244">
                  <c:v>0.90297382547406557</c:v>
                </c:pt>
                <c:pt idx="245">
                  <c:v>0.90281778440505267</c:v>
                </c:pt>
                <c:pt idx="246">
                  <c:v>0.90194739693177217</c:v>
                </c:pt>
                <c:pt idx="247">
                  <c:v>0.90105549987354638</c:v>
                </c:pt>
                <c:pt idx="248">
                  <c:v>0.90150716574311507</c:v>
                </c:pt>
                <c:pt idx="249">
                  <c:v>0.90174639620254771</c:v>
                </c:pt>
                <c:pt idx="250">
                  <c:v>0.90146888230125122</c:v>
                </c:pt>
                <c:pt idx="251">
                  <c:v>0.90209066642374547</c:v>
                </c:pt>
                <c:pt idx="252">
                  <c:v>0.90289423998367957</c:v>
                </c:pt>
                <c:pt idx="253">
                  <c:v>0.90437918120085681</c:v>
                </c:pt>
                <c:pt idx="254">
                  <c:v>0.90499315321674689</c:v>
                </c:pt>
                <c:pt idx="255">
                  <c:v>0.90465349437476017</c:v>
                </c:pt>
                <c:pt idx="256">
                  <c:v>0.90471938074383462</c:v>
                </c:pt>
                <c:pt idx="257">
                  <c:v>0.90489025351683661</c:v>
                </c:pt>
                <c:pt idx="258">
                  <c:v>0.90481676135041467</c:v>
                </c:pt>
                <c:pt idx="259">
                  <c:v>0.90440690537811586</c:v>
                </c:pt>
                <c:pt idx="260">
                  <c:v>0.90377227235336588</c:v>
                </c:pt>
                <c:pt idx="261">
                  <c:v>0.90336823423030765</c:v>
                </c:pt>
                <c:pt idx="262">
                  <c:v>0.90325617327101115</c:v>
                </c:pt>
                <c:pt idx="263">
                  <c:v>0.90349535621484955</c:v>
                </c:pt>
                <c:pt idx="264">
                  <c:v>0.90361178840350742</c:v>
                </c:pt>
                <c:pt idx="265">
                  <c:v>0.90368576195344663</c:v>
                </c:pt>
                <c:pt idx="266">
                  <c:v>0.90397134581030347</c:v>
                </c:pt>
                <c:pt idx="267">
                  <c:v>0.9046907952399813</c:v>
                </c:pt>
                <c:pt idx="268">
                  <c:v>0.90487561098898039</c:v>
                </c:pt>
                <c:pt idx="269">
                  <c:v>0.90588447102252179</c:v>
                </c:pt>
                <c:pt idx="270">
                  <c:v>0.90678662039012681</c:v>
                </c:pt>
                <c:pt idx="271">
                  <c:v>0.90768203724807595</c:v>
                </c:pt>
                <c:pt idx="272">
                  <c:v>0.90849706157849197</c:v>
                </c:pt>
                <c:pt idx="273">
                  <c:v>0.90942793730261717</c:v>
                </c:pt>
                <c:pt idx="274">
                  <c:v>0.91124863716219173</c:v>
                </c:pt>
                <c:pt idx="275">
                  <c:v>0.9116866381513874</c:v>
                </c:pt>
                <c:pt idx="276">
                  <c:v>0.91173477063528263</c:v>
                </c:pt>
                <c:pt idx="277">
                  <c:v>0.91206226225477827</c:v>
                </c:pt>
                <c:pt idx="278">
                  <c:v>0.91311015057638467</c:v>
                </c:pt>
                <c:pt idx="279">
                  <c:v>0.91319766352937937</c:v>
                </c:pt>
                <c:pt idx="280">
                  <c:v>0.91249188727142549</c:v>
                </c:pt>
                <c:pt idx="281">
                  <c:v>0.91227351772811005</c:v>
                </c:pt>
                <c:pt idx="282">
                  <c:v>0.91218314538671386</c:v>
                </c:pt>
                <c:pt idx="283">
                  <c:v>0.91266476164606947</c:v>
                </c:pt>
                <c:pt idx="284">
                  <c:v>0.91203418227836452</c:v>
                </c:pt>
                <c:pt idx="285">
                  <c:v>0.91158044698949492</c:v>
                </c:pt>
                <c:pt idx="286">
                  <c:v>0.91126162051476656</c:v>
                </c:pt>
                <c:pt idx="287">
                  <c:v>0.91059914288808774</c:v>
                </c:pt>
                <c:pt idx="288">
                  <c:v>0.91005982089877235</c:v>
                </c:pt>
                <c:pt idx="289">
                  <c:v>0.9094842018617828</c:v>
                </c:pt>
                <c:pt idx="290">
                  <c:v>0.90947736417124014</c:v>
                </c:pt>
                <c:pt idx="291">
                  <c:v>0.90992483635245747</c:v>
                </c:pt>
                <c:pt idx="292">
                  <c:v>0.91014346817976333</c:v>
                </c:pt>
                <c:pt idx="293">
                  <c:v>0.91062310824985848</c:v>
                </c:pt>
                <c:pt idx="294">
                  <c:v>0.9110131577763797</c:v>
                </c:pt>
                <c:pt idx="295">
                  <c:v>0.91134617789574579</c:v>
                </c:pt>
                <c:pt idx="296">
                  <c:v>0.91136504010472752</c:v>
                </c:pt>
                <c:pt idx="297">
                  <c:v>0.91093085756115411</c:v>
                </c:pt>
                <c:pt idx="298">
                  <c:v>0.91055983532984897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6-44AD-83D5-465B9BC3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89215"/>
        <c:axId val="1672470607"/>
      </c:scatterChart>
      <c:valAx>
        <c:axId val="18060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470607"/>
        <c:crosses val="autoZero"/>
        <c:crossBetween val="midCat"/>
      </c:valAx>
      <c:valAx>
        <c:axId val="16724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0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</a:t>
            </a:r>
            <a:r>
              <a:rPr lang="ru-RU" baseline="0"/>
              <a:t> и прогноз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23347112860892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сеть'!$B$39:$B$337</c:f>
              <c:numCache>
                <c:formatCode>m/d/yyyy</c:formatCode>
                <c:ptCount val="29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</c:numCache>
            </c:numRef>
          </c:cat>
          <c:val>
            <c:numRef>
              <c:f>'Нейронная сеть'!$C$39:$C$337</c:f>
              <c:numCache>
                <c:formatCode>General</c:formatCode>
                <c:ptCount val="299"/>
                <c:pt idx="0">
                  <c:v>62.06</c:v>
                </c:pt>
                <c:pt idx="1">
                  <c:v>62</c:v>
                </c:pt>
                <c:pt idx="2">
                  <c:v>61.92</c:v>
                </c:pt>
                <c:pt idx="3">
                  <c:v>62.04</c:v>
                </c:pt>
                <c:pt idx="4">
                  <c:v>62.04</c:v>
                </c:pt>
                <c:pt idx="5">
                  <c:v>62.03</c:v>
                </c:pt>
                <c:pt idx="6">
                  <c:v>61.93</c:v>
                </c:pt>
                <c:pt idx="7">
                  <c:v>61.91</c:v>
                </c:pt>
                <c:pt idx="8">
                  <c:v>61.51</c:v>
                </c:pt>
                <c:pt idx="9">
                  <c:v>61.26</c:v>
                </c:pt>
                <c:pt idx="10">
                  <c:v>61.24</c:v>
                </c:pt>
                <c:pt idx="11">
                  <c:v>61.24</c:v>
                </c:pt>
                <c:pt idx="12">
                  <c:v>61.15</c:v>
                </c:pt>
                <c:pt idx="13">
                  <c:v>61.2</c:v>
                </c:pt>
                <c:pt idx="14">
                  <c:v>61.43</c:v>
                </c:pt>
                <c:pt idx="15">
                  <c:v>61.5</c:v>
                </c:pt>
                <c:pt idx="16">
                  <c:v>61.55</c:v>
                </c:pt>
                <c:pt idx="17">
                  <c:v>61.51</c:v>
                </c:pt>
                <c:pt idx="18">
                  <c:v>61.51</c:v>
                </c:pt>
                <c:pt idx="19">
                  <c:v>61.52</c:v>
                </c:pt>
                <c:pt idx="20">
                  <c:v>61.64</c:v>
                </c:pt>
                <c:pt idx="21">
                  <c:v>61.86</c:v>
                </c:pt>
                <c:pt idx="22">
                  <c:v>61.92</c:v>
                </c:pt>
                <c:pt idx="23">
                  <c:v>61.88</c:v>
                </c:pt>
                <c:pt idx="24">
                  <c:v>61.87</c:v>
                </c:pt>
                <c:pt idx="25">
                  <c:v>61.87</c:v>
                </c:pt>
                <c:pt idx="26">
                  <c:v>62.18</c:v>
                </c:pt>
                <c:pt idx="27">
                  <c:v>62.69</c:v>
                </c:pt>
                <c:pt idx="28">
                  <c:v>62.6</c:v>
                </c:pt>
                <c:pt idx="29">
                  <c:v>62.73</c:v>
                </c:pt>
                <c:pt idx="30">
                  <c:v>63.2</c:v>
                </c:pt>
                <c:pt idx="31">
                  <c:v>63.5</c:v>
                </c:pt>
                <c:pt idx="32">
                  <c:v>63.5</c:v>
                </c:pt>
                <c:pt idx="33">
                  <c:v>63.66</c:v>
                </c:pt>
                <c:pt idx="34">
                  <c:v>63.63</c:v>
                </c:pt>
                <c:pt idx="35">
                  <c:v>63.13</c:v>
                </c:pt>
                <c:pt idx="36">
                  <c:v>62.91</c:v>
                </c:pt>
                <c:pt idx="37">
                  <c:v>63.3</c:v>
                </c:pt>
                <c:pt idx="38">
                  <c:v>63.76</c:v>
                </c:pt>
                <c:pt idx="39">
                  <c:v>63.77</c:v>
                </c:pt>
                <c:pt idx="40">
                  <c:v>63.85</c:v>
                </c:pt>
                <c:pt idx="41">
                  <c:v>63.9</c:v>
                </c:pt>
                <c:pt idx="42">
                  <c:v>63.49</c:v>
                </c:pt>
                <c:pt idx="43">
                  <c:v>63.29</c:v>
                </c:pt>
                <c:pt idx="44">
                  <c:v>63.53</c:v>
                </c:pt>
                <c:pt idx="45">
                  <c:v>63.53</c:v>
                </c:pt>
                <c:pt idx="46">
                  <c:v>63.53</c:v>
                </c:pt>
                <c:pt idx="47">
                  <c:v>63.48</c:v>
                </c:pt>
                <c:pt idx="48">
                  <c:v>63.55</c:v>
                </c:pt>
                <c:pt idx="49">
                  <c:v>63.74</c:v>
                </c:pt>
                <c:pt idx="50">
                  <c:v>63.69</c:v>
                </c:pt>
                <c:pt idx="51">
                  <c:v>64.010000000000005</c:v>
                </c:pt>
                <c:pt idx="52">
                  <c:v>64.25</c:v>
                </c:pt>
                <c:pt idx="53">
                  <c:v>64.25</c:v>
                </c:pt>
                <c:pt idx="54">
                  <c:v>64.569999999999993</c:v>
                </c:pt>
                <c:pt idx="55">
                  <c:v>65.13</c:v>
                </c:pt>
                <c:pt idx="56">
                  <c:v>65.319999999999993</c:v>
                </c:pt>
                <c:pt idx="57">
                  <c:v>65.59</c:v>
                </c:pt>
                <c:pt idx="58">
                  <c:v>66.31</c:v>
                </c:pt>
                <c:pt idx="59">
                  <c:v>67.040000000000006</c:v>
                </c:pt>
                <c:pt idx="60">
                  <c:v>67.040000000000006</c:v>
                </c:pt>
                <c:pt idx="61">
                  <c:v>66.959999999999994</c:v>
                </c:pt>
                <c:pt idx="62">
                  <c:v>66.53</c:v>
                </c:pt>
                <c:pt idx="63">
                  <c:v>66.19</c:v>
                </c:pt>
                <c:pt idx="64">
                  <c:v>66.16</c:v>
                </c:pt>
                <c:pt idx="65">
                  <c:v>67.099999999999994</c:v>
                </c:pt>
                <c:pt idx="66">
                  <c:v>68.03</c:v>
                </c:pt>
                <c:pt idx="67">
                  <c:v>68.06</c:v>
                </c:pt>
                <c:pt idx="68">
                  <c:v>70.13</c:v>
                </c:pt>
                <c:pt idx="69">
                  <c:v>72.930000000000007</c:v>
                </c:pt>
                <c:pt idx="70">
                  <c:v>71.7</c:v>
                </c:pt>
                <c:pt idx="71">
                  <c:v>72.8</c:v>
                </c:pt>
                <c:pt idx="72">
                  <c:v>74.03</c:v>
                </c:pt>
                <c:pt idx="73">
                  <c:v>72.989999999999995</c:v>
                </c:pt>
                <c:pt idx="74">
                  <c:v>72.989999999999995</c:v>
                </c:pt>
                <c:pt idx="75">
                  <c:v>73.569999999999993</c:v>
                </c:pt>
                <c:pt idx="76">
                  <c:v>74.540000000000006</c:v>
                </c:pt>
                <c:pt idx="77">
                  <c:v>75.959999999999994</c:v>
                </c:pt>
                <c:pt idx="78">
                  <c:v>79.42</c:v>
                </c:pt>
                <c:pt idx="79">
                  <c:v>79.680000000000007</c:v>
                </c:pt>
                <c:pt idx="80">
                  <c:v>79.16</c:v>
                </c:pt>
                <c:pt idx="81">
                  <c:v>78.88</c:v>
                </c:pt>
                <c:pt idx="82">
                  <c:v>79.36</c:v>
                </c:pt>
                <c:pt idx="83">
                  <c:v>79.41</c:v>
                </c:pt>
                <c:pt idx="84">
                  <c:v>78.3</c:v>
                </c:pt>
                <c:pt idx="85">
                  <c:v>78.08</c:v>
                </c:pt>
                <c:pt idx="86">
                  <c:v>78.03</c:v>
                </c:pt>
                <c:pt idx="87">
                  <c:v>78.34</c:v>
                </c:pt>
                <c:pt idx="88">
                  <c:v>78.430000000000007</c:v>
                </c:pt>
                <c:pt idx="89">
                  <c:v>78.91</c:v>
                </c:pt>
                <c:pt idx="90">
                  <c:v>79.28</c:v>
                </c:pt>
                <c:pt idx="91">
                  <c:v>78.61</c:v>
                </c:pt>
                <c:pt idx="92">
                  <c:v>78.69</c:v>
                </c:pt>
                <c:pt idx="93">
                  <c:v>77.739999999999995</c:v>
                </c:pt>
                <c:pt idx="94">
                  <c:v>76.78</c:v>
                </c:pt>
                <c:pt idx="95">
                  <c:v>76.739999999999995</c:v>
                </c:pt>
                <c:pt idx="96">
                  <c:v>76.67</c:v>
                </c:pt>
                <c:pt idx="97">
                  <c:v>76.06</c:v>
                </c:pt>
                <c:pt idx="98">
                  <c:v>75.59</c:v>
                </c:pt>
                <c:pt idx="99">
                  <c:v>75.069999999999993</c:v>
                </c:pt>
                <c:pt idx="100">
                  <c:v>74.19</c:v>
                </c:pt>
                <c:pt idx="101">
                  <c:v>73.989999999999995</c:v>
                </c:pt>
                <c:pt idx="102">
                  <c:v>73.87</c:v>
                </c:pt>
                <c:pt idx="103">
                  <c:v>73.56</c:v>
                </c:pt>
                <c:pt idx="104">
                  <c:v>73.39</c:v>
                </c:pt>
                <c:pt idx="105">
                  <c:v>73.510000000000005</c:v>
                </c:pt>
                <c:pt idx="106">
                  <c:v>74.34</c:v>
                </c:pt>
                <c:pt idx="107">
                  <c:v>74.12</c:v>
                </c:pt>
                <c:pt idx="108">
                  <c:v>73.930000000000007</c:v>
                </c:pt>
                <c:pt idx="109">
                  <c:v>73.94</c:v>
                </c:pt>
                <c:pt idx="110">
                  <c:v>74.3</c:v>
                </c:pt>
                <c:pt idx="111">
                  <c:v>75.430000000000007</c:v>
                </c:pt>
                <c:pt idx="112">
                  <c:v>76.739999999999995</c:v>
                </c:pt>
                <c:pt idx="113">
                  <c:v>75.98</c:v>
                </c:pt>
                <c:pt idx="114">
                  <c:v>74.84</c:v>
                </c:pt>
                <c:pt idx="115">
                  <c:v>74.58</c:v>
                </c:pt>
                <c:pt idx="116">
                  <c:v>74.58</c:v>
                </c:pt>
                <c:pt idx="117">
                  <c:v>74.55</c:v>
                </c:pt>
                <c:pt idx="118">
                  <c:v>74.37</c:v>
                </c:pt>
                <c:pt idx="119">
                  <c:v>74.03</c:v>
                </c:pt>
                <c:pt idx="120">
                  <c:v>73.430000000000007</c:v>
                </c:pt>
                <c:pt idx="121">
                  <c:v>73.72</c:v>
                </c:pt>
                <c:pt idx="122">
                  <c:v>73.98</c:v>
                </c:pt>
                <c:pt idx="123">
                  <c:v>74.14</c:v>
                </c:pt>
                <c:pt idx="124">
                  <c:v>74.760000000000005</c:v>
                </c:pt>
                <c:pt idx="125">
                  <c:v>74.849999999999994</c:v>
                </c:pt>
                <c:pt idx="126">
                  <c:v>74.150000000000006</c:v>
                </c:pt>
                <c:pt idx="127">
                  <c:v>74.25</c:v>
                </c:pt>
                <c:pt idx="128">
                  <c:v>73.900000000000006</c:v>
                </c:pt>
                <c:pt idx="129">
                  <c:v>73.73</c:v>
                </c:pt>
                <c:pt idx="130">
                  <c:v>73.73</c:v>
                </c:pt>
                <c:pt idx="131">
                  <c:v>73.709999999999994</c:v>
                </c:pt>
                <c:pt idx="132">
                  <c:v>73.55</c:v>
                </c:pt>
                <c:pt idx="133">
                  <c:v>73.430000000000007</c:v>
                </c:pt>
                <c:pt idx="134">
                  <c:v>73.7</c:v>
                </c:pt>
                <c:pt idx="135">
                  <c:v>73.73</c:v>
                </c:pt>
                <c:pt idx="136">
                  <c:v>73.48</c:v>
                </c:pt>
                <c:pt idx="137">
                  <c:v>73.489999999999995</c:v>
                </c:pt>
                <c:pt idx="138">
                  <c:v>73.22</c:v>
                </c:pt>
                <c:pt idx="139">
                  <c:v>72.709999999999994</c:v>
                </c:pt>
                <c:pt idx="140">
                  <c:v>72.239999999999995</c:v>
                </c:pt>
                <c:pt idx="141">
                  <c:v>71.459999999999994</c:v>
                </c:pt>
                <c:pt idx="142">
                  <c:v>71.22</c:v>
                </c:pt>
                <c:pt idx="143">
                  <c:v>71.66</c:v>
                </c:pt>
                <c:pt idx="144">
                  <c:v>71.66</c:v>
                </c:pt>
                <c:pt idx="145">
                  <c:v>71.7</c:v>
                </c:pt>
                <c:pt idx="146">
                  <c:v>71.41</c:v>
                </c:pt>
                <c:pt idx="147">
                  <c:v>70.95</c:v>
                </c:pt>
                <c:pt idx="148">
                  <c:v>70.959999999999994</c:v>
                </c:pt>
                <c:pt idx="149">
                  <c:v>70.760000000000005</c:v>
                </c:pt>
                <c:pt idx="150">
                  <c:v>70.510000000000005</c:v>
                </c:pt>
                <c:pt idx="151">
                  <c:v>70.47</c:v>
                </c:pt>
                <c:pt idx="152">
                  <c:v>70.16</c:v>
                </c:pt>
                <c:pt idx="153">
                  <c:v>69.260000000000005</c:v>
                </c:pt>
                <c:pt idx="154">
                  <c:v>68.66</c:v>
                </c:pt>
                <c:pt idx="155">
                  <c:v>68.709999999999994</c:v>
                </c:pt>
                <c:pt idx="156">
                  <c:v>68.94</c:v>
                </c:pt>
                <c:pt idx="157">
                  <c:v>68.67</c:v>
                </c:pt>
                <c:pt idx="158">
                  <c:v>68.67</c:v>
                </c:pt>
                <c:pt idx="159">
                  <c:v>68.44</c:v>
                </c:pt>
                <c:pt idx="160">
                  <c:v>68.41</c:v>
                </c:pt>
                <c:pt idx="161">
                  <c:v>68.69</c:v>
                </c:pt>
                <c:pt idx="162">
                  <c:v>68.84</c:v>
                </c:pt>
                <c:pt idx="163">
                  <c:v>69.45</c:v>
                </c:pt>
                <c:pt idx="164">
                  <c:v>69.67</c:v>
                </c:pt>
                <c:pt idx="165">
                  <c:v>69.680000000000007</c:v>
                </c:pt>
                <c:pt idx="166">
                  <c:v>69.89</c:v>
                </c:pt>
                <c:pt idx="167">
                  <c:v>69.900000000000006</c:v>
                </c:pt>
                <c:pt idx="168">
                  <c:v>69.599999999999994</c:v>
                </c:pt>
                <c:pt idx="169">
                  <c:v>69.61</c:v>
                </c:pt>
                <c:pt idx="170">
                  <c:v>69.56</c:v>
                </c:pt>
                <c:pt idx="171">
                  <c:v>69.430000000000007</c:v>
                </c:pt>
                <c:pt idx="172">
                  <c:v>69.430000000000007</c:v>
                </c:pt>
                <c:pt idx="173">
                  <c:v>69.45</c:v>
                </c:pt>
                <c:pt idx="174">
                  <c:v>69.14</c:v>
                </c:pt>
                <c:pt idx="175">
                  <c:v>68.88</c:v>
                </c:pt>
                <c:pt idx="176">
                  <c:v>69.239999999999995</c:v>
                </c:pt>
                <c:pt idx="177">
                  <c:v>69.36</c:v>
                </c:pt>
                <c:pt idx="178">
                  <c:v>69.45</c:v>
                </c:pt>
                <c:pt idx="179">
                  <c:v>69.430000000000007</c:v>
                </c:pt>
                <c:pt idx="180">
                  <c:v>69.69</c:v>
                </c:pt>
                <c:pt idx="181">
                  <c:v>70.28</c:v>
                </c:pt>
                <c:pt idx="182">
                  <c:v>70.89</c:v>
                </c:pt>
                <c:pt idx="183">
                  <c:v>70.790000000000006</c:v>
                </c:pt>
                <c:pt idx="184">
                  <c:v>70.61</c:v>
                </c:pt>
                <c:pt idx="185">
                  <c:v>71.010000000000005</c:v>
                </c:pt>
                <c:pt idx="186">
                  <c:v>71.010000000000005</c:v>
                </c:pt>
                <c:pt idx="187">
                  <c:v>71.19</c:v>
                </c:pt>
                <c:pt idx="188">
                  <c:v>71.7</c:v>
                </c:pt>
                <c:pt idx="189">
                  <c:v>71.58</c:v>
                </c:pt>
                <c:pt idx="190">
                  <c:v>71.11</c:v>
                </c:pt>
                <c:pt idx="191">
                  <c:v>70.91</c:v>
                </c:pt>
                <c:pt idx="192">
                  <c:v>70.98</c:v>
                </c:pt>
                <c:pt idx="193">
                  <c:v>71.02</c:v>
                </c:pt>
                <c:pt idx="194">
                  <c:v>70.930000000000007</c:v>
                </c:pt>
                <c:pt idx="195">
                  <c:v>70.91</c:v>
                </c:pt>
                <c:pt idx="196">
                  <c:v>71</c:v>
                </c:pt>
                <c:pt idx="197">
                  <c:v>70.989999999999995</c:v>
                </c:pt>
                <c:pt idx="198">
                  <c:v>71.28</c:v>
                </c:pt>
                <c:pt idx="199">
                  <c:v>71.56</c:v>
                </c:pt>
                <c:pt idx="200">
                  <c:v>71.69</c:v>
                </c:pt>
                <c:pt idx="201">
                  <c:v>71.77</c:v>
                </c:pt>
                <c:pt idx="202">
                  <c:v>71.34</c:v>
                </c:pt>
                <c:pt idx="203">
                  <c:v>70.89</c:v>
                </c:pt>
                <c:pt idx="204">
                  <c:v>71.02</c:v>
                </c:pt>
                <c:pt idx="205">
                  <c:v>71.38</c:v>
                </c:pt>
                <c:pt idx="206">
                  <c:v>71.62</c:v>
                </c:pt>
                <c:pt idx="207">
                  <c:v>71.63</c:v>
                </c:pt>
                <c:pt idx="208">
                  <c:v>71.61</c:v>
                </c:pt>
                <c:pt idx="209">
                  <c:v>71.72</c:v>
                </c:pt>
                <c:pt idx="210">
                  <c:v>72.040000000000006</c:v>
                </c:pt>
                <c:pt idx="211">
                  <c:v>72.62</c:v>
                </c:pt>
                <c:pt idx="212">
                  <c:v>73.45</c:v>
                </c:pt>
                <c:pt idx="213">
                  <c:v>73.69</c:v>
                </c:pt>
                <c:pt idx="214">
                  <c:v>73.86</c:v>
                </c:pt>
                <c:pt idx="215">
                  <c:v>73.8</c:v>
                </c:pt>
                <c:pt idx="216">
                  <c:v>73.59</c:v>
                </c:pt>
                <c:pt idx="217">
                  <c:v>73.27</c:v>
                </c:pt>
                <c:pt idx="218">
                  <c:v>73.11</c:v>
                </c:pt>
                <c:pt idx="219">
                  <c:v>73.38</c:v>
                </c:pt>
                <c:pt idx="220">
                  <c:v>73.59</c:v>
                </c:pt>
                <c:pt idx="221">
                  <c:v>73.599999999999994</c:v>
                </c:pt>
                <c:pt idx="222">
                  <c:v>73.59</c:v>
                </c:pt>
                <c:pt idx="223">
                  <c:v>73.38</c:v>
                </c:pt>
                <c:pt idx="224">
                  <c:v>73.25</c:v>
                </c:pt>
                <c:pt idx="225">
                  <c:v>73.430000000000007</c:v>
                </c:pt>
                <c:pt idx="226">
                  <c:v>73.27</c:v>
                </c:pt>
                <c:pt idx="227">
                  <c:v>73.05</c:v>
                </c:pt>
                <c:pt idx="228">
                  <c:v>73.05</c:v>
                </c:pt>
                <c:pt idx="229">
                  <c:v>73.150000000000006</c:v>
                </c:pt>
                <c:pt idx="230">
                  <c:v>73.31</c:v>
                </c:pt>
                <c:pt idx="231">
                  <c:v>73.28</c:v>
                </c:pt>
                <c:pt idx="232">
                  <c:v>73.48</c:v>
                </c:pt>
                <c:pt idx="233">
                  <c:v>74.02</c:v>
                </c:pt>
                <c:pt idx="234">
                  <c:v>74.38</c:v>
                </c:pt>
                <c:pt idx="235">
                  <c:v>74.38</c:v>
                </c:pt>
                <c:pt idx="236">
                  <c:v>74.42</c:v>
                </c:pt>
                <c:pt idx="237">
                  <c:v>74.58</c:v>
                </c:pt>
                <c:pt idx="238">
                  <c:v>75.14</c:v>
                </c:pt>
                <c:pt idx="239">
                  <c:v>75.39</c:v>
                </c:pt>
                <c:pt idx="240">
                  <c:v>74.84</c:v>
                </c:pt>
                <c:pt idx="241">
                  <c:v>74.44</c:v>
                </c:pt>
                <c:pt idx="242">
                  <c:v>74.44</c:v>
                </c:pt>
                <c:pt idx="243">
                  <c:v>74.209999999999994</c:v>
                </c:pt>
                <c:pt idx="244">
                  <c:v>73.78</c:v>
                </c:pt>
                <c:pt idx="245">
                  <c:v>73.89</c:v>
                </c:pt>
                <c:pt idx="246">
                  <c:v>74.849999999999994</c:v>
                </c:pt>
                <c:pt idx="247">
                  <c:v>75.28</c:v>
                </c:pt>
                <c:pt idx="248">
                  <c:v>75.2</c:v>
                </c:pt>
                <c:pt idx="249">
                  <c:v>75.2</c:v>
                </c:pt>
                <c:pt idx="250">
                  <c:v>75.400000000000006</c:v>
                </c:pt>
                <c:pt idx="251">
                  <c:v>75.87</c:v>
                </c:pt>
                <c:pt idx="252">
                  <c:v>76.040000000000006</c:v>
                </c:pt>
                <c:pt idx="253">
                  <c:v>75.569999999999993</c:v>
                </c:pt>
                <c:pt idx="254">
                  <c:v>75.12</c:v>
                </c:pt>
                <c:pt idx="255">
                  <c:v>74.930000000000007</c:v>
                </c:pt>
                <c:pt idx="256">
                  <c:v>74.930000000000007</c:v>
                </c:pt>
                <c:pt idx="257">
                  <c:v>74.959999999999994</c:v>
                </c:pt>
                <c:pt idx="258">
                  <c:v>75.08</c:v>
                </c:pt>
                <c:pt idx="259">
                  <c:v>75.040000000000006</c:v>
                </c:pt>
                <c:pt idx="260">
                  <c:v>75.06</c:v>
                </c:pt>
                <c:pt idx="261">
                  <c:v>75.14</c:v>
                </c:pt>
                <c:pt idx="262">
                  <c:v>75.27</c:v>
                </c:pt>
                <c:pt idx="263">
                  <c:v>75.27</c:v>
                </c:pt>
                <c:pt idx="264">
                  <c:v>75.650000000000006</c:v>
                </c:pt>
                <c:pt idx="265">
                  <c:v>76.11</c:v>
                </c:pt>
                <c:pt idx="266">
                  <c:v>76.31</c:v>
                </c:pt>
                <c:pt idx="267">
                  <c:v>76.81</c:v>
                </c:pt>
                <c:pt idx="268">
                  <c:v>77.2</c:v>
                </c:pt>
                <c:pt idx="269">
                  <c:v>77.430000000000007</c:v>
                </c:pt>
                <c:pt idx="270">
                  <c:v>77.430000000000007</c:v>
                </c:pt>
                <c:pt idx="271">
                  <c:v>78.08</c:v>
                </c:pt>
                <c:pt idx="272">
                  <c:v>78.98</c:v>
                </c:pt>
                <c:pt idx="273">
                  <c:v>78.86</c:v>
                </c:pt>
                <c:pt idx="274">
                  <c:v>78.040000000000006</c:v>
                </c:pt>
                <c:pt idx="275">
                  <c:v>77.709999999999994</c:v>
                </c:pt>
                <c:pt idx="276">
                  <c:v>78.22</c:v>
                </c:pt>
                <c:pt idx="277">
                  <c:v>78.28</c:v>
                </c:pt>
                <c:pt idx="278">
                  <c:v>78.260000000000005</c:v>
                </c:pt>
                <c:pt idx="279">
                  <c:v>78.25</c:v>
                </c:pt>
                <c:pt idx="280">
                  <c:v>78.22</c:v>
                </c:pt>
                <c:pt idx="281">
                  <c:v>77.98</c:v>
                </c:pt>
                <c:pt idx="282">
                  <c:v>77.400000000000006</c:v>
                </c:pt>
                <c:pt idx="283">
                  <c:v>77.040000000000006</c:v>
                </c:pt>
                <c:pt idx="284">
                  <c:v>76.98</c:v>
                </c:pt>
                <c:pt idx="285">
                  <c:v>76.98</c:v>
                </c:pt>
                <c:pt idx="286">
                  <c:v>77.08</c:v>
                </c:pt>
                <c:pt idx="287">
                  <c:v>77.19</c:v>
                </c:pt>
                <c:pt idx="288">
                  <c:v>77.5</c:v>
                </c:pt>
                <c:pt idx="289">
                  <c:v>77.81</c:v>
                </c:pt>
                <c:pt idx="290">
                  <c:v>77.91</c:v>
                </c:pt>
                <c:pt idx="291">
                  <c:v>77.94</c:v>
                </c:pt>
                <c:pt idx="292">
                  <c:v>77.88</c:v>
                </c:pt>
                <c:pt idx="293">
                  <c:v>77.73</c:v>
                </c:pt>
                <c:pt idx="294">
                  <c:v>77.37</c:v>
                </c:pt>
                <c:pt idx="295">
                  <c:v>76.94</c:v>
                </c:pt>
                <c:pt idx="296">
                  <c:v>76.66</c:v>
                </c:pt>
                <c:pt idx="297">
                  <c:v>76.34</c:v>
                </c:pt>
                <c:pt idx="298">
                  <c:v>76.34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D31-97F9-A504CE9378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сеть'!$B$39:$B$337</c:f>
              <c:numCache>
                <c:formatCode>m/d/yyyy</c:formatCode>
                <c:ptCount val="29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</c:numCache>
            </c:numRef>
          </c:cat>
          <c:val>
            <c:numRef>
              <c:f>'Нейронная сеть'!$G$39:$G$337</c:f>
              <c:numCache>
                <c:formatCode>General</c:formatCode>
                <c:ptCount val="299"/>
                <c:pt idx="9">
                  <c:v>67.962182698578431</c:v>
                </c:pt>
                <c:pt idx="10">
                  <c:v>67.935072877076308</c:v>
                </c:pt>
                <c:pt idx="11">
                  <c:v>67.868054887456921</c:v>
                </c:pt>
                <c:pt idx="12">
                  <c:v>67.864087876724199</c:v>
                </c:pt>
                <c:pt idx="13">
                  <c:v>67.790287428569542</c:v>
                </c:pt>
                <c:pt idx="14">
                  <c:v>67.74069410734586</c:v>
                </c:pt>
                <c:pt idx="15">
                  <c:v>67.672649437970321</c:v>
                </c:pt>
                <c:pt idx="16">
                  <c:v>67.683295937921201</c:v>
                </c:pt>
                <c:pt idx="17">
                  <c:v>67.685044417879197</c:v>
                </c:pt>
                <c:pt idx="18">
                  <c:v>67.699526559981308</c:v>
                </c:pt>
                <c:pt idx="19">
                  <c:v>67.716437329654084</c:v>
                </c:pt>
                <c:pt idx="20">
                  <c:v>67.734265794719732</c:v>
                </c:pt>
                <c:pt idx="21">
                  <c:v>67.77355543806523</c:v>
                </c:pt>
                <c:pt idx="22">
                  <c:v>67.778010910392027</c:v>
                </c:pt>
                <c:pt idx="23">
                  <c:v>67.818613324553283</c:v>
                </c:pt>
                <c:pt idx="24">
                  <c:v>67.825846761949592</c:v>
                </c:pt>
                <c:pt idx="25">
                  <c:v>67.839526007089191</c:v>
                </c:pt>
                <c:pt idx="26">
                  <c:v>67.871687402435057</c:v>
                </c:pt>
                <c:pt idx="27">
                  <c:v>67.886165064135326</c:v>
                </c:pt>
                <c:pt idx="28">
                  <c:v>67.935254021049857</c:v>
                </c:pt>
                <c:pt idx="29">
                  <c:v>68.019979932809775</c:v>
                </c:pt>
                <c:pt idx="30">
                  <c:v>68.002390680721007</c:v>
                </c:pt>
                <c:pt idx="31">
                  <c:v>68.043178877390886</c:v>
                </c:pt>
                <c:pt idx="32">
                  <c:v>68.18139045931494</c:v>
                </c:pt>
                <c:pt idx="33">
                  <c:v>68.258799997438643</c:v>
                </c:pt>
                <c:pt idx="34">
                  <c:v>68.339714328940246</c:v>
                </c:pt>
                <c:pt idx="35">
                  <c:v>68.398327359304474</c:v>
                </c:pt>
                <c:pt idx="36">
                  <c:v>68.483317965031119</c:v>
                </c:pt>
                <c:pt idx="37">
                  <c:v>68.480049309545251</c:v>
                </c:pt>
                <c:pt idx="38">
                  <c:v>68.477906895335536</c:v>
                </c:pt>
                <c:pt idx="39">
                  <c:v>68.504630765603636</c:v>
                </c:pt>
                <c:pt idx="40">
                  <c:v>68.529774942190272</c:v>
                </c:pt>
                <c:pt idx="41">
                  <c:v>68.494162188959507</c:v>
                </c:pt>
                <c:pt idx="42">
                  <c:v>68.486207191583077</c:v>
                </c:pt>
                <c:pt idx="43">
                  <c:v>68.560616797260366</c:v>
                </c:pt>
                <c:pt idx="44">
                  <c:v>68.569625939974827</c:v>
                </c:pt>
                <c:pt idx="45">
                  <c:v>68.587737787740295</c:v>
                </c:pt>
                <c:pt idx="46">
                  <c:v>68.616545952140669</c:v>
                </c:pt>
                <c:pt idx="47">
                  <c:v>68.57749373666411</c:v>
                </c:pt>
                <c:pt idx="48">
                  <c:v>68.554250722159921</c:v>
                </c:pt>
                <c:pt idx="49">
                  <c:v>68.522099227988051</c:v>
                </c:pt>
                <c:pt idx="50">
                  <c:v>68.506876947397615</c:v>
                </c:pt>
                <c:pt idx="51">
                  <c:v>68.577201907831082</c:v>
                </c:pt>
                <c:pt idx="52">
                  <c:v>68.543833875941232</c:v>
                </c:pt>
                <c:pt idx="53">
                  <c:v>68.588005640126582</c:v>
                </c:pt>
                <c:pt idx="54">
                  <c:v>68.649282797122524</c:v>
                </c:pt>
                <c:pt idx="55">
                  <c:v>68.640374999467653</c:v>
                </c:pt>
                <c:pt idx="56">
                  <c:v>68.734329621266411</c:v>
                </c:pt>
                <c:pt idx="57">
                  <c:v>68.827270643070733</c:v>
                </c:pt>
                <c:pt idx="58">
                  <c:v>68.897111718944345</c:v>
                </c:pt>
                <c:pt idx="59">
                  <c:v>68.972952324853111</c:v>
                </c:pt>
                <c:pt idx="60">
                  <c:v>69.116077144974057</c:v>
                </c:pt>
                <c:pt idx="61">
                  <c:v>69.286502966759542</c:v>
                </c:pt>
                <c:pt idx="62">
                  <c:v>69.39500392261391</c:v>
                </c:pt>
                <c:pt idx="63">
                  <c:v>69.493413502207687</c:v>
                </c:pt>
                <c:pt idx="64">
                  <c:v>69.57646051354152</c:v>
                </c:pt>
                <c:pt idx="65">
                  <c:v>69.608506417894489</c:v>
                </c:pt>
                <c:pt idx="66">
                  <c:v>69.639245486402743</c:v>
                </c:pt>
                <c:pt idx="67">
                  <c:v>69.651752853287078</c:v>
                </c:pt>
                <c:pt idx="68">
                  <c:v>69.735697777701319</c:v>
                </c:pt>
                <c:pt idx="69">
                  <c:v>69.625971831969849</c:v>
                </c:pt>
                <c:pt idx="70">
                  <c:v>69.870329425700021</c:v>
                </c:pt>
                <c:pt idx="71">
                  <c:v>70.373334854627899</c:v>
                </c:pt>
                <c:pt idx="72">
                  <c:v>70.340102735590705</c:v>
                </c:pt>
                <c:pt idx="73">
                  <c:v>70.702271032327999</c:v>
                </c:pt>
                <c:pt idx="74">
                  <c:v>71.175656709338142</c:v>
                </c:pt>
                <c:pt idx="75">
                  <c:v>71.150686449548672</c:v>
                </c:pt>
                <c:pt idx="76">
                  <c:v>71.484593315934831</c:v>
                </c:pt>
                <c:pt idx="77">
                  <c:v>71.4563719406666</c:v>
                </c:pt>
                <c:pt idx="78">
                  <c:v>71.567361868582523</c:v>
                </c:pt>
                <c:pt idx="79">
                  <c:v>71.726280435180755</c:v>
                </c:pt>
                <c:pt idx="80">
                  <c:v>71.96763991639736</c:v>
                </c:pt>
                <c:pt idx="81">
                  <c:v>72.160590849611978</c:v>
                </c:pt>
                <c:pt idx="82">
                  <c:v>72.26934044803545</c:v>
                </c:pt>
                <c:pt idx="83">
                  <c:v>72.614195035083611</c:v>
                </c:pt>
                <c:pt idx="84">
                  <c:v>72.756263817894947</c:v>
                </c:pt>
                <c:pt idx="85">
                  <c:v>73.013186840835402</c:v>
                </c:pt>
                <c:pt idx="86">
                  <c:v>72.862732139501759</c:v>
                </c:pt>
                <c:pt idx="87">
                  <c:v>72.842431324748816</c:v>
                </c:pt>
                <c:pt idx="88">
                  <c:v>72.829989590869701</c:v>
                </c:pt>
                <c:pt idx="89">
                  <c:v>72.800872353649609</c:v>
                </c:pt>
                <c:pt idx="90">
                  <c:v>72.784453295117927</c:v>
                </c:pt>
                <c:pt idx="91">
                  <c:v>72.714654487913947</c:v>
                </c:pt>
                <c:pt idx="92">
                  <c:v>72.79614286312929</c:v>
                </c:pt>
                <c:pt idx="93">
                  <c:v>72.743218036680517</c:v>
                </c:pt>
                <c:pt idx="94">
                  <c:v>72.824282450537652</c:v>
                </c:pt>
                <c:pt idx="95">
                  <c:v>72.80670984067207</c:v>
                </c:pt>
                <c:pt idx="96">
                  <c:v>72.697468737106433</c:v>
                </c:pt>
                <c:pt idx="97">
                  <c:v>72.72668932102026</c:v>
                </c:pt>
                <c:pt idx="98">
                  <c:v>72.591681914340114</c:v>
                </c:pt>
                <c:pt idx="99">
                  <c:v>72.494789952300238</c:v>
                </c:pt>
                <c:pt idx="100">
                  <c:v>72.371124388132728</c:v>
                </c:pt>
                <c:pt idx="101">
                  <c:v>72.273426550962796</c:v>
                </c:pt>
                <c:pt idx="102">
                  <c:v>72.155463826628491</c:v>
                </c:pt>
                <c:pt idx="103">
                  <c:v>72.081337071161258</c:v>
                </c:pt>
                <c:pt idx="104">
                  <c:v>71.979126362852782</c:v>
                </c:pt>
                <c:pt idx="105">
                  <c:v>71.839085702424356</c:v>
                </c:pt>
                <c:pt idx="106">
                  <c:v>71.76094053345507</c:v>
                </c:pt>
                <c:pt idx="107">
                  <c:v>71.663770518973536</c:v>
                </c:pt>
                <c:pt idx="108">
                  <c:v>71.718117760724382</c:v>
                </c:pt>
                <c:pt idx="109">
                  <c:v>71.686625494726343</c:v>
                </c:pt>
                <c:pt idx="110">
                  <c:v>71.639520790444649</c:v>
                </c:pt>
                <c:pt idx="111">
                  <c:v>71.707969431857791</c:v>
                </c:pt>
                <c:pt idx="112">
                  <c:v>71.701430775433266</c:v>
                </c:pt>
                <c:pt idx="113">
                  <c:v>71.84239352273967</c:v>
                </c:pt>
                <c:pt idx="114">
                  <c:v>71.949338718136801</c:v>
                </c:pt>
                <c:pt idx="115">
                  <c:v>71.942473716756965</c:v>
                </c:pt>
                <c:pt idx="116">
                  <c:v>71.936718327507492</c:v>
                </c:pt>
                <c:pt idx="117">
                  <c:v>72.060112369188758</c:v>
                </c:pt>
                <c:pt idx="118">
                  <c:v>72.084527660055841</c:v>
                </c:pt>
                <c:pt idx="119">
                  <c:v>72.082622299163333</c:v>
                </c:pt>
                <c:pt idx="120">
                  <c:v>71.957356625822655</c:v>
                </c:pt>
                <c:pt idx="121">
                  <c:v>71.854006388222643</c:v>
                </c:pt>
                <c:pt idx="122">
                  <c:v>71.785275660476003</c:v>
                </c:pt>
                <c:pt idx="123">
                  <c:v>71.782319953830523</c:v>
                </c:pt>
                <c:pt idx="124">
                  <c:v>71.775878427717842</c:v>
                </c:pt>
                <c:pt idx="125">
                  <c:v>71.699386503848118</c:v>
                </c:pt>
                <c:pt idx="126">
                  <c:v>71.759575338690993</c:v>
                </c:pt>
                <c:pt idx="127">
                  <c:v>71.762831859737929</c:v>
                </c:pt>
                <c:pt idx="128">
                  <c:v>71.748309457638172</c:v>
                </c:pt>
                <c:pt idx="129">
                  <c:v>71.831769869134718</c:v>
                </c:pt>
                <c:pt idx="130">
                  <c:v>71.828285325029128</c:v>
                </c:pt>
                <c:pt idx="131">
                  <c:v>71.792940845043631</c:v>
                </c:pt>
                <c:pt idx="132">
                  <c:v>71.805541354539926</c:v>
                </c:pt>
                <c:pt idx="133">
                  <c:v>71.702024254782401</c:v>
                </c:pt>
                <c:pt idx="134">
                  <c:v>71.704379237590757</c:v>
                </c:pt>
                <c:pt idx="135">
                  <c:v>71.643272129267046</c:v>
                </c:pt>
                <c:pt idx="136">
                  <c:v>71.658036545607288</c:v>
                </c:pt>
                <c:pt idx="137">
                  <c:v>71.6582048376779</c:v>
                </c:pt>
                <c:pt idx="138">
                  <c:v>71.617477789355803</c:v>
                </c:pt>
                <c:pt idx="139">
                  <c:v>71.634258376270111</c:v>
                </c:pt>
                <c:pt idx="140">
                  <c:v>71.616644530039906</c:v>
                </c:pt>
                <c:pt idx="141">
                  <c:v>71.578871476475314</c:v>
                </c:pt>
                <c:pt idx="142">
                  <c:v>71.546730217284633</c:v>
                </c:pt>
                <c:pt idx="143">
                  <c:v>71.421197781318511</c:v>
                </c:pt>
                <c:pt idx="144">
                  <c:v>71.334362073192665</c:v>
                </c:pt>
                <c:pt idx="145">
                  <c:v>71.305518439410633</c:v>
                </c:pt>
                <c:pt idx="146">
                  <c:v>71.184017062360454</c:v>
                </c:pt>
                <c:pt idx="147">
                  <c:v>71.131102206702664</c:v>
                </c:pt>
                <c:pt idx="148">
                  <c:v>71.090448911556692</c:v>
                </c:pt>
                <c:pt idx="149">
                  <c:v>71.026083944587199</c:v>
                </c:pt>
                <c:pt idx="150">
                  <c:v>71.084117364231659</c:v>
                </c:pt>
                <c:pt idx="151">
                  <c:v>71.028390111038988</c:v>
                </c:pt>
                <c:pt idx="152">
                  <c:v>70.957021354391884</c:v>
                </c:pt>
                <c:pt idx="153">
                  <c:v>70.931083142216536</c:v>
                </c:pt>
                <c:pt idx="154">
                  <c:v>70.857771492231521</c:v>
                </c:pt>
                <c:pt idx="155">
                  <c:v>70.759405118224691</c:v>
                </c:pt>
                <c:pt idx="156">
                  <c:v>70.65267236721435</c:v>
                </c:pt>
                <c:pt idx="157">
                  <c:v>70.592505690897539</c:v>
                </c:pt>
                <c:pt idx="158">
                  <c:v>70.528808222147589</c:v>
                </c:pt>
                <c:pt idx="159">
                  <c:v>70.399921406986067</c:v>
                </c:pt>
                <c:pt idx="160">
                  <c:v>70.310353785331586</c:v>
                </c:pt>
                <c:pt idx="161">
                  <c:v>70.270218700370748</c:v>
                </c:pt>
                <c:pt idx="162">
                  <c:v>70.236465227699057</c:v>
                </c:pt>
                <c:pt idx="163">
                  <c:v>70.29220326813774</c:v>
                </c:pt>
                <c:pt idx="164">
                  <c:v>70.227507439679925</c:v>
                </c:pt>
                <c:pt idx="165">
                  <c:v>70.297541333918687</c:v>
                </c:pt>
                <c:pt idx="166">
                  <c:v>70.336617794808376</c:v>
                </c:pt>
                <c:pt idx="167">
                  <c:v>70.346619467274593</c:v>
                </c:pt>
                <c:pt idx="168">
                  <c:v>70.474848045668068</c:v>
                </c:pt>
                <c:pt idx="169">
                  <c:v>70.517772681657007</c:v>
                </c:pt>
                <c:pt idx="170">
                  <c:v>70.551761950845659</c:v>
                </c:pt>
                <c:pt idx="171">
                  <c:v>70.582741766977406</c:v>
                </c:pt>
                <c:pt idx="172">
                  <c:v>70.582803653210277</c:v>
                </c:pt>
                <c:pt idx="173">
                  <c:v>70.557053794436825</c:v>
                </c:pt>
                <c:pt idx="174">
                  <c:v>70.554072677137057</c:v>
                </c:pt>
                <c:pt idx="175">
                  <c:v>70.525494861750232</c:v>
                </c:pt>
                <c:pt idx="176">
                  <c:v>70.494322113216413</c:v>
                </c:pt>
                <c:pt idx="177">
                  <c:v>70.442606445114805</c:v>
                </c:pt>
                <c:pt idx="178">
                  <c:v>70.466762127133393</c:v>
                </c:pt>
                <c:pt idx="179">
                  <c:v>70.452763275924511</c:v>
                </c:pt>
                <c:pt idx="180">
                  <c:v>70.432794652397803</c:v>
                </c:pt>
                <c:pt idx="181">
                  <c:v>70.432810987518536</c:v>
                </c:pt>
                <c:pt idx="182">
                  <c:v>70.432434853499345</c:v>
                </c:pt>
                <c:pt idx="183">
                  <c:v>70.544429505494364</c:v>
                </c:pt>
                <c:pt idx="184">
                  <c:v>70.617974488913035</c:v>
                </c:pt>
                <c:pt idx="185">
                  <c:v>70.656462364484923</c:v>
                </c:pt>
                <c:pt idx="186">
                  <c:v>70.680695465764884</c:v>
                </c:pt>
                <c:pt idx="187">
                  <c:v>70.819541938781256</c:v>
                </c:pt>
                <c:pt idx="188">
                  <c:v>70.866620073328349</c:v>
                </c:pt>
                <c:pt idx="189">
                  <c:v>70.900652045942479</c:v>
                </c:pt>
                <c:pt idx="190">
                  <c:v>70.98255403945366</c:v>
                </c:pt>
                <c:pt idx="191">
                  <c:v>70.971257814757919</c:v>
                </c:pt>
                <c:pt idx="192">
                  <c:v>70.990617355871493</c:v>
                </c:pt>
                <c:pt idx="193">
                  <c:v>71.006094730331725</c:v>
                </c:pt>
                <c:pt idx="194">
                  <c:v>71.018819470357684</c:v>
                </c:pt>
                <c:pt idx="195">
                  <c:v>71.028246132320817</c:v>
                </c:pt>
                <c:pt idx="196">
                  <c:v>70.973653549488986</c:v>
                </c:pt>
                <c:pt idx="197">
                  <c:v>70.930712145658291</c:v>
                </c:pt>
                <c:pt idx="198">
                  <c:v>70.935292603743704</c:v>
                </c:pt>
                <c:pt idx="199">
                  <c:v>70.928368796622536</c:v>
                </c:pt>
                <c:pt idx="200">
                  <c:v>70.949343443392976</c:v>
                </c:pt>
                <c:pt idx="201">
                  <c:v>70.979615167280997</c:v>
                </c:pt>
                <c:pt idx="202">
                  <c:v>70.990374437899945</c:v>
                </c:pt>
                <c:pt idx="203">
                  <c:v>71.052065155409267</c:v>
                </c:pt>
                <c:pt idx="204">
                  <c:v>71.045187812970795</c:v>
                </c:pt>
                <c:pt idx="205">
                  <c:v>71.033206479244953</c:v>
                </c:pt>
                <c:pt idx="206">
                  <c:v>71.0658448258975</c:v>
                </c:pt>
                <c:pt idx="207">
                  <c:v>71.062494403024843</c:v>
                </c:pt>
                <c:pt idx="208">
                  <c:v>71.05055395392877</c:v>
                </c:pt>
                <c:pt idx="209">
                  <c:v>71.021234572813569</c:v>
                </c:pt>
                <c:pt idx="210">
                  <c:v>71.015863904348876</c:v>
                </c:pt>
                <c:pt idx="211">
                  <c:v>71.06731084006752</c:v>
                </c:pt>
                <c:pt idx="212">
                  <c:v>71.119282125243004</c:v>
                </c:pt>
                <c:pt idx="213">
                  <c:v>71.175006521168029</c:v>
                </c:pt>
                <c:pt idx="214">
                  <c:v>71.265693019332488</c:v>
                </c:pt>
                <c:pt idx="215">
                  <c:v>71.324934158534106</c:v>
                </c:pt>
                <c:pt idx="216">
                  <c:v>71.409813472073708</c:v>
                </c:pt>
                <c:pt idx="217">
                  <c:v>71.524709697968319</c:v>
                </c:pt>
                <c:pt idx="218">
                  <c:v>71.580605007864094</c:v>
                </c:pt>
                <c:pt idx="219">
                  <c:v>71.640508467678984</c:v>
                </c:pt>
                <c:pt idx="220">
                  <c:v>71.61463277518277</c:v>
                </c:pt>
                <c:pt idx="221">
                  <c:v>71.630692621044119</c:v>
                </c:pt>
                <c:pt idx="222">
                  <c:v>71.614952290524187</c:v>
                </c:pt>
                <c:pt idx="223">
                  <c:v>71.582845789465665</c:v>
                </c:pt>
                <c:pt idx="224">
                  <c:v>71.586811067767371</c:v>
                </c:pt>
                <c:pt idx="225">
                  <c:v>71.580407574951479</c:v>
                </c:pt>
                <c:pt idx="226">
                  <c:v>71.590329606259473</c:v>
                </c:pt>
                <c:pt idx="227">
                  <c:v>71.624065129223396</c:v>
                </c:pt>
                <c:pt idx="228">
                  <c:v>71.593458090124642</c:v>
                </c:pt>
                <c:pt idx="229">
                  <c:v>71.555898120908282</c:v>
                </c:pt>
                <c:pt idx="230">
                  <c:v>71.550771243268201</c:v>
                </c:pt>
                <c:pt idx="231">
                  <c:v>71.532151117250748</c:v>
                </c:pt>
                <c:pt idx="232">
                  <c:v>71.548678511400695</c:v>
                </c:pt>
                <c:pt idx="233">
                  <c:v>71.521961023868755</c:v>
                </c:pt>
                <c:pt idx="234">
                  <c:v>71.518484936097664</c:v>
                </c:pt>
                <c:pt idx="235">
                  <c:v>71.585695656929076</c:v>
                </c:pt>
                <c:pt idx="236">
                  <c:v>71.629933340547325</c:v>
                </c:pt>
                <c:pt idx="237">
                  <c:v>71.663603713962644</c:v>
                </c:pt>
                <c:pt idx="238">
                  <c:v>71.707518822992142</c:v>
                </c:pt>
                <c:pt idx="239">
                  <c:v>71.764642902653279</c:v>
                </c:pt>
                <c:pt idx="240">
                  <c:v>71.857838374215135</c:v>
                </c:pt>
                <c:pt idx="241">
                  <c:v>71.926780540223618</c:v>
                </c:pt>
                <c:pt idx="242">
                  <c:v>71.893780862209738</c:v>
                </c:pt>
                <c:pt idx="243">
                  <c:v>71.908255715920191</c:v>
                </c:pt>
                <c:pt idx="244">
                  <c:v>71.948954413773549</c:v>
                </c:pt>
                <c:pt idx="245">
                  <c:v>71.9365210613946</c:v>
                </c:pt>
                <c:pt idx="246">
                  <c:v>71.867168587523622</c:v>
                </c:pt>
                <c:pt idx="247">
                  <c:v>71.796102229924188</c:v>
                </c:pt>
                <c:pt idx="248">
                  <c:v>71.832090966411414</c:v>
                </c:pt>
                <c:pt idx="249">
                  <c:v>71.851152849419009</c:v>
                </c:pt>
                <c:pt idx="250">
                  <c:v>71.829040541763703</c:v>
                </c:pt>
                <c:pt idx="251">
                  <c:v>71.87858430064405</c:v>
                </c:pt>
                <c:pt idx="252">
                  <c:v>71.942613041899605</c:v>
                </c:pt>
                <c:pt idx="253">
                  <c:v>72.060933158084282</c:v>
                </c:pt>
                <c:pt idx="254">
                  <c:v>72.109854448310401</c:v>
                </c:pt>
                <c:pt idx="255">
                  <c:v>72.082790431780907</c:v>
                </c:pt>
                <c:pt idx="256">
                  <c:v>72.088040257668752</c:v>
                </c:pt>
                <c:pt idx="257">
                  <c:v>72.101655400221546</c:v>
                </c:pt>
                <c:pt idx="258">
                  <c:v>72.095799544401046</c:v>
                </c:pt>
                <c:pt idx="259">
                  <c:v>72.063142220528277</c:v>
                </c:pt>
                <c:pt idx="260">
                  <c:v>72.012574661116204</c:v>
                </c:pt>
                <c:pt idx="261">
                  <c:v>71.98038090347093</c:v>
                </c:pt>
                <c:pt idx="262">
                  <c:v>71.971451886234178</c:v>
                </c:pt>
                <c:pt idx="263">
                  <c:v>71.990509983199217</c:v>
                </c:pt>
                <c:pt idx="264">
                  <c:v>71.999787299991482</c:v>
                </c:pt>
                <c:pt idx="265">
                  <c:v>72.005681512450636</c:v>
                </c:pt>
                <c:pt idx="266">
                  <c:v>72.028436834164992</c:v>
                </c:pt>
                <c:pt idx="267">
                  <c:v>72.085762564721719</c:v>
                </c:pt>
                <c:pt idx="268">
                  <c:v>72.100488683601966</c:v>
                </c:pt>
                <c:pt idx="269">
                  <c:v>72.180874651074546</c:v>
                </c:pt>
                <c:pt idx="270">
                  <c:v>72.252757912685311</c:v>
                </c:pt>
                <c:pt idx="271">
                  <c:v>72.324104727926695</c:v>
                </c:pt>
                <c:pt idx="272">
                  <c:v>72.38904586657425</c:v>
                </c:pt>
                <c:pt idx="273">
                  <c:v>72.463218044272551</c:v>
                </c:pt>
                <c:pt idx="274">
                  <c:v>72.608291409083449</c:v>
                </c:pt>
                <c:pt idx="275">
                  <c:v>72.643191327902557</c:v>
                </c:pt>
                <c:pt idx="276">
                  <c:v>72.647026524219328</c:v>
                </c:pt>
                <c:pt idx="277">
                  <c:v>72.673121056460744</c:v>
                </c:pt>
                <c:pt idx="278">
                  <c:v>72.756616797926341</c:v>
                </c:pt>
                <c:pt idx="279">
                  <c:v>72.763589830020962</c:v>
                </c:pt>
                <c:pt idx="280">
                  <c:v>72.707353577787188</c:v>
                </c:pt>
                <c:pt idx="281">
                  <c:v>72.689953892575815</c:v>
                </c:pt>
                <c:pt idx="282">
                  <c:v>72.682753024413373</c:v>
                </c:pt>
                <c:pt idx="283">
                  <c:v>72.721128207958827</c:v>
                </c:pt>
                <c:pt idx="284">
                  <c:v>72.670883643940101</c:v>
                </c:pt>
                <c:pt idx="285">
                  <c:v>72.634730016122973</c:v>
                </c:pt>
                <c:pt idx="286">
                  <c:v>72.609325922616605</c:v>
                </c:pt>
                <c:pt idx="287">
                  <c:v>72.556539705322848</c:v>
                </c:pt>
                <c:pt idx="288">
                  <c:v>72.513566529214188</c:v>
                </c:pt>
                <c:pt idx="289">
                  <c:v>72.467701204346866</c:v>
                </c:pt>
                <c:pt idx="290">
                  <c:v>72.467156377164429</c:v>
                </c:pt>
                <c:pt idx="291">
                  <c:v>72.502810960563821</c:v>
                </c:pt>
                <c:pt idx="292">
                  <c:v>72.520231544563558</c:v>
                </c:pt>
                <c:pt idx="293">
                  <c:v>72.558449265348727</c:v>
                </c:pt>
                <c:pt idx="294">
                  <c:v>72.589528411621941</c:v>
                </c:pt>
                <c:pt idx="295">
                  <c:v>72.616063454733037</c:v>
                </c:pt>
                <c:pt idx="296">
                  <c:v>72.617566395544699</c:v>
                </c:pt>
                <c:pt idx="297">
                  <c:v>72.582970730472766</c:v>
                </c:pt>
                <c:pt idx="298">
                  <c:v>72.553407679082369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B-4D31-97F9-A504CE93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92815"/>
        <c:axId val="1672493487"/>
      </c:lineChart>
      <c:dateAx>
        <c:axId val="1806092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493487"/>
        <c:crosses val="autoZero"/>
        <c:auto val="1"/>
        <c:lblOffset val="100"/>
        <c:baseTimeUnit val="days"/>
      </c:dateAx>
      <c:valAx>
        <c:axId val="16724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0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0</xdr:row>
      <xdr:rowOff>175260</xdr:rowOff>
    </xdr:from>
    <xdr:ext cx="12973423" cy="1051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2F32B-9DD3-0AEB-3CFA-F2D07D9A3B79}"/>
            </a:ext>
          </a:extLst>
        </xdr:cNvPr>
        <xdr:cNvSpPr txBox="1"/>
      </xdr:nvSpPr>
      <xdr:spPr>
        <a:xfrm>
          <a:off x="213360" y="175260"/>
          <a:ext cx="12973423" cy="1051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/>
            <a:t>Задание 1.</a:t>
          </a:r>
        </a:p>
        <a:p>
          <a:r>
            <a:rPr lang="en-US" sz="1400"/>
            <a:t>1.</a:t>
          </a:r>
          <a:r>
            <a:rPr lang="en-US" sz="1400" baseline="0"/>
            <a:t> </a:t>
          </a:r>
          <a:r>
            <a:rPr lang="ru-RU" sz="1400" baseline="0"/>
            <a:t>Рассчитать значение выхода одного нейрона с заданными параметрами и функцией активации "Гиперболический тангенс".</a:t>
          </a:r>
        </a:p>
        <a:p>
          <a:r>
            <a:rPr lang="ru-RU" sz="1400" baseline="0"/>
            <a:t>2. Создать одну общую формулу работы одного нейрона.</a:t>
          </a:r>
        </a:p>
        <a:p>
          <a:r>
            <a:rPr lang="ru-RU" sz="1400" baseline="0"/>
            <a:t>3. Рассчитать значения на выходе нейрона для входных сигналов в интервале от -1 до 1 с шагом 1/20. Построить график выходных значений в зависимости от входных.</a:t>
          </a:r>
        </a:p>
      </xdr:txBody>
    </xdr:sp>
    <xdr:clientData/>
  </xdr:oneCellAnchor>
  <xdr:twoCellAnchor>
    <xdr:from>
      <xdr:col>3</xdr:col>
      <xdr:colOff>676274</xdr:colOff>
      <xdr:row>33</xdr:row>
      <xdr:rowOff>19049</xdr:rowOff>
    </xdr:from>
    <xdr:to>
      <xdr:col>13</xdr:col>
      <xdr:colOff>238124</xdr:colOff>
      <xdr:row>50</xdr:row>
      <xdr:rowOff>123824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6B1A98-ED73-49FE-AC63-B7D8030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99060</xdr:rowOff>
    </xdr:from>
    <xdr:ext cx="7886700" cy="7696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DBC968-3758-4EAC-83F4-8AD2C540E69A}"/>
            </a:ext>
          </a:extLst>
        </xdr:cNvPr>
        <xdr:cNvSpPr txBox="1"/>
      </xdr:nvSpPr>
      <xdr:spPr>
        <a:xfrm>
          <a:off x="182880" y="99060"/>
          <a:ext cx="7886700" cy="7696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/>
            <a:t>Задание 2.</a:t>
          </a:r>
        </a:p>
        <a:p>
          <a:r>
            <a:rPr lang="ru-RU" sz="1400" baseline="0"/>
            <a:t>На основе данных динамики цены, обучить сеть из трех нейронов для решения задачи регрессии.</a:t>
          </a:r>
        </a:p>
      </xdr:txBody>
    </xdr:sp>
    <xdr:clientData/>
  </xdr:oneCellAnchor>
  <xdr:twoCellAnchor>
    <xdr:from>
      <xdr:col>15</xdr:col>
      <xdr:colOff>266699</xdr:colOff>
      <xdr:row>39</xdr:row>
      <xdr:rowOff>80962</xdr:rowOff>
    </xdr:from>
    <xdr:to>
      <xdr:col>23</xdr:col>
      <xdr:colOff>276224</xdr:colOff>
      <xdr:row>58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E72F35-ADD3-44CB-B40E-8070374A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39</xdr:row>
      <xdr:rowOff>185736</xdr:rowOff>
    </xdr:from>
    <xdr:to>
      <xdr:col>15</xdr:col>
      <xdr:colOff>19049</xdr:colOff>
      <xdr:row>58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9D5B93-AED5-45DD-A27C-0CBC3D8C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F586DC-5686-4B98-9895-40F050D800B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Индекс" tableColumnId="1"/>
      <queryTableField id="2" name="Дата" tableColumnId="2"/>
      <queryTableField id="3" name="Курс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20B4A-9469-4BA9-9B42-CC5B9E823E9A}" name="USD_RUB_2020" displayName="USD_RUB_2020" ref="A38:G337" tableType="queryTable" totalsRowShown="0" headerRowDxfId="6" headerRowBorderDxfId="5">
  <autoFilter ref="A38:G337" xr:uid="{174AEA42-5769-40F8-8D59-2DD153009702}"/>
  <tableColumns count="7">
    <tableColumn id="1" xr3:uid="{D89295AB-3D4B-4F10-9130-E06AB89D9A59}" uniqueName="1" name="Индекс" queryTableFieldId="1"/>
    <tableColumn id="2" xr3:uid="{342E5764-303B-4BB7-BE4E-0010C9A1DB27}" uniqueName="2" name="Дата" queryTableFieldId="2" dataDxfId="4"/>
    <tableColumn id="3" xr3:uid="{EF2827B6-0C6B-4E66-A84F-623A4D83FDB7}" uniqueName="3" name="Курс" queryTableFieldId="3"/>
    <tableColumn id="4" xr3:uid="{EC859CF7-5DFD-4DB8-9C1D-314D0837536D}" uniqueName="4" name="Вход норм" queryTableFieldId="4" dataDxfId="3">
      <calculatedColumnFormula>C39*$B$34</calculatedColumnFormula>
    </tableColumn>
    <tableColumn id="5" xr3:uid="{E47F50C5-70F3-47AA-BD15-2234FF1F439E}" uniqueName="5" name="Выход сети" queryTableFieldId="5" dataDxfId="2">
      <calculatedColumnFormula xml:space="preserve"> $N$31 * TANH(SUM(($K$31*TANH(SUM(D30*$B$31,D31*$C$31,D32*$D$31))),($L$31*TANH(SUM(D33*$E$31,D34*$F$31,D35*$G$31))),($M$31*TANH(SUM(D36*$H$31,D37*$I$31,D38*$J$31)))))</calculatedColumnFormula>
    </tableColumn>
    <tableColumn id="6" xr3:uid="{E009CCFF-87CF-47DD-8533-740364605498}" uniqueName="6" name="Ошибка" queryTableFieldId="6" dataDxfId="1">
      <calculatedColumnFormula>(USD_RUB_2020[[#This Row],[Вход норм]]-USD_RUB_2020[[#This Row],[Выход сети]])^2</calculatedColumnFormula>
    </tableColumn>
    <tableColumn id="7" xr3:uid="{0A83C56E-B636-40AA-BD33-115E2C0D545B}" uniqueName="7" name="Прогноз" queryTableFieldId="7" dataDxfId="0">
      <calculatedColumnFormula>USD_RUB_2020[[#This Row],[Выход сети]]*(MAX(USD_RUB_2020[Курс]) - MIN(USD_RUB_2020[Курс])) + MIN(USD_RUB_2020[Курс])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73"/>
  <sheetViews>
    <sheetView topLeftCell="A16" workbookViewId="0">
      <selection activeCell="C38" sqref="C38"/>
    </sheetView>
  </sheetViews>
  <sheetFormatPr defaultRowHeight="15" x14ac:dyDescent="0.25"/>
  <cols>
    <col min="2" max="2" width="13.28515625" bestFit="1" customWidth="1"/>
    <col min="3" max="3" width="9.42578125" customWidth="1"/>
    <col min="4" max="4" width="10.85546875" customWidth="1"/>
    <col min="5" max="5" width="6.7109375" bestFit="1" customWidth="1"/>
    <col min="6" max="6" width="10.28515625" bestFit="1" customWidth="1"/>
    <col min="7" max="7" width="11.42578125" customWidth="1"/>
    <col min="8" max="8" width="9.140625" customWidth="1"/>
    <col min="9" max="9" width="10" bestFit="1" customWidth="1"/>
  </cols>
  <sheetData>
    <row r="10" spans="1:13" ht="15.75" x14ac:dyDescent="0.25">
      <c r="A10" s="25" t="s">
        <v>44</v>
      </c>
      <c r="B10" s="25"/>
      <c r="C10" s="25"/>
      <c r="D10" s="25"/>
      <c r="E10" s="25"/>
      <c r="F10" s="25"/>
      <c r="G10" s="25"/>
      <c r="H10" s="25"/>
      <c r="I10" s="25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3" ht="30" x14ac:dyDescent="0.25">
      <c r="C12" s="11" t="s">
        <v>35</v>
      </c>
      <c r="D12" s="11" t="s">
        <v>3</v>
      </c>
      <c r="E12" s="8" t="s">
        <v>5</v>
      </c>
      <c r="F12" s="8" t="s">
        <v>4</v>
      </c>
      <c r="G12" s="11" t="s">
        <v>7</v>
      </c>
      <c r="H12" s="11" t="s">
        <v>6</v>
      </c>
      <c r="I12" s="8" t="s">
        <v>8</v>
      </c>
    </row>
    <row r="13" spans="1:13" x14ac:dyDescent="0.25">
      <c r="B13" t="s">
        <v>0</v>
      </c>
      <c r="C13">
        <v>0.5</v>
      </c>
      <c r="D13" s="4">
        <v>0.1</v>
      </c>
      <c r="E13">
        <f>C13*D13</f>
        <v>0.05</v>
      </c>
    </row>
    <row r="14" spans="1:13" x14ac:dyDescent="0.25">
      <c r="B14" t="s">
        <v>1</v>
      </c>
      <c r="C14">
        <v>0.5</v>
      </c>
      <c r="D14" s="4">
        <v>1</v>
      </c>
      <c r="E14">
        <f t="shared" ref="E14:E15" si="0">C14*D14</f>
        <v>0.5</v>
      </c>
      <c r="F14">
        <f>SUM(E13:E15)</f>
        <v>1.05</v>
      </c>
      <c r="G14" s="12">
        <f>TANH(F14)</f>
        <v>0.78180635760877404</v>
      </c>
      <c r="H14" s="23">
        <v>0.5</v>
      </c>
      <c r="I14" s="12">
        <f>H14*G14</f>
        <v>0.39090317880438702</v>
      </c>
    </row>
    <row r="15" spans="1:13" x14ac:dyDescent="0.25">
      <c r="B15" t="s">
        <v>2</v>
      </c>
      <c r="C15">
        <v>0.1</v>
      </c>
      <c r="D15" s="4">
        <v>5</v>
      </c>
      <c r="E15">
        <f t="shared" si="0"/>
        <v>0.5</v>
      </c>
      <c r="M15" s="13"/>
    </row>
    <row r="16" spans="1:13" x14ac:dyDescent="0.25">
      <c r="M16" s="13"/>
    </row>
    <row r="17" spans="1:9" ht="15.75" x14ac:dyDescent="0.25">
      <c r="A17" s="25" t="s">
        <v>9</v>
      </c>
      <c r="B17" s="25"/>
      <c r="C17" s="25"/>
      <c r="D17" s="25"/>
      <c r="E17" s="25"/>
      <c r="F17" s="25"/>
      <c r="G17" s="25"/>
      <c r="H17" s="25"/>
      <c r="I17" s="25"/>
    </row>
    <row r="18" spans="1:9" ht="30" x14ac:dyDescent="0.25">
      <c r="D18" s="11" t="s">
        <v>3</v>
      </c>
    </row>
    <row r="19" spans="1:9" x14ac:dyDescent="0.25">
      <c r="B19" t="s">
        <v>11</v>
      </c>
      <c r="C19">
        <v>0.5</v>
      </c>
      <c r="D19" s="4">
        <v>0.1</v>
      </c>
    </row>
    <row r="20" spans="1:9" x14ac:dyDescent="0.25">
      <c r="B20" t="s">
        <v>12</v>
      </c>
      <c r="C20">
        <v>0.5</v>
      </c>
      <c r="D20" s="4">
        <v>1</v>
      </c>
      <c r="F20" s="27" t="s">
        <v>21</v>
      </c>
      <c r="G20" s="27"/>
    </row>
    <row r="21" spans="1:9" x14ac:dyDescent="0.25">
      <c r="B21" t="s">
        <v>13</v>
      </c>
      <c r="C21">
        <v>0.1</v>
      </c>
      <c r="D21" s="4">
        <v>5</v>
      </c>
      <c r="F21" s="2" t="s">
        <v>14</v>
      </c>
      <c r="G21" s="12">
        <f>TANH(SUM(C19*D19,C20*D20,C21*D21))*D22</f>
        <v>0.39090317880438702</v>
      </c>
    </row>
    <row r="22" spans="1:9" x14ac:dyDescent="0.25">
      <c r="B22" s="26" t="s">
        <v>10</v>
      </c>
      <c r="C22" s="26"/>
      <c r="D22" s="23">
        <v>0.5</v>
      </c>
    </row>
    <row r="25" spans="1:9" ht="15.75" x14ac:dyDescent="0.25">
      <c r="A25" s="25" t="s">
        <v>15</v>
      </c>
      <c r="B25" s="25"/>
      <c r="C25" s="25"/>
      <c r="D25" s="25"/>
      <c r="E25" s="25"/>
      <c r="F25" s="25"/>
      <c r="G25" s="25"/>
      <c r="H25" s="25"/>
      <c r="I25" s="25"/>
    </row>
    <row r="26" spans="1:9" x14ac:dyDescent="0.25">
      <c r="A26" s="8" t="s">
        <v>16</v>
      </c>
    </row>
    <row r="27" spans="1:9" x14ac:dyDescent="0.25">
      <c r="A27" s="24" t="s">
        <v>17</v>
      </c>
      <c r="B27" s="4">
        <v>0.5</v>
      </c>
    </row>
    <row r="28" spans="1:9" x14ac:dyDescent="0.25">
      <c r="A28" s="24" t="s">
        <v>18</v>
      </c>
      <c r="B28" s="4">
        <v>3</v>
      </c>
    </row>
    <row r="29" spans="1:9" x14ac:dyDescent="0.25">
      <c r="A29" s="24" t="s">
        <v>19</v>
      </c>
      <c r="B29" s="4">
        <v>0.6</v>
      </c>
    </row>
    <row r="30" spans="1:9" x14ac:dyDescent="0.25">
      <c r="A30" s="24" t="s">
        <v>20</v>
      </c>
      <c r="B30" s="23">
        <v>1</v>
      </c>
    </row>
    <row r="31" spans="1:9" x14ac:dyDescent="0.25">
      <c r="F31" t="s">
        <v>42</v>
      </c>
    </row>
    <row r="32" spans="1:9" x14ac:dyDescent="0.25">
      <c r="A32" s="9" t="s">
        <v>5</v>
      </c>
      <c r="B32" s="9" t="s">
        <v>8</v>
      </c>
    </row>
    <row r="33" spans="1:2" x14ac:dyDescent="0.25">
      <c r="A33">
        <v>-1</v>
      </c>
      <c r="B33" s="10">
        <f>$B$30*TANH(SUM(A33*$B$27, A33*$B$28,A33*$B$29))</f>
        <v>-0.99945084368779735</v>
      </c>
    </row>
    <row r="34" spans="1:2" x14ac:dyDescent="0.25">
      <c r="A34">
        <f>A33+0.05</f>
        <v>-0.95</v>
      </c>
      <c r="B34" s="10">
        <f t="shared" ref="B34:B73" si="1">$B$30*TANH(SUM(A34*$B$27, A34*$B$28,A34*$B$29))</f>
        <v>-0.99917263663875555</v>
      </c>
    </row>
    <row r="35" spans="1:2" x14ac:dyDescent="0.25">
      <c r="A35">
        <f t="shared" ref="A35:A73" si="2">A34+0.05</f>
        <v>-0.89999999999999991</v>
      </c>
      <c r="B35" s="10">
        <f t="shared" si="1"/>
        <v>-0.99875357549942401</v>
      </c>
    </row>
    <row r="36" spans="1:2" x14ac:dyDescent="0.25">
      <c r="A36">
        <f t="shared" si="2"/>
        <v>-0.84999999999999987</v>
      </c>
      <c r="B36" s="10">
        <f t="shared" si="1"/>
        <v>-0.99812245842572411</v>
      </c>
    </row>
    <row r="37" spans="1:2" x14ac:dyDescent="0.25">
      <c r="A37">
        <f t="shared" si="2"/>
        <v>-0.79999999999999982</v>
      </c>
      <c r="B37" s="10">
        <f t="shared" si="1"/>
        <v>-0.99717223237507857</v>
      </c>
    </row>
    <row r="38" spans="1:2" x14ac:dyDescent="0.25">
      <c r="A38">
        <f t="shared" si="2"/>
        <v>-0.74999999999999978</v>
      </c>
      <c r="B38" s="10">
        <f t="shared" si="1"/>
        <v>-0.99574212056807165</v>
      </c>
    </row>
    <row r="39" spans="1:2" x14ac:dyDescent="0.25">
      <c r="A39">
        <f t="shared" si="2"/>
        <v>-0.69999999999999973</v>
      </c>
      <c r="B39" s="10">
        <f t="shared" si="1"/>
        <v>-0.99359106668488606</v>
      </c>
    </row>
    <row r="40" spans="1:2" x14ac:dyDescent="0.25">
      <c r="A40">
        <f t="shared" si="2"/>
        <v>-0.64999999999999969</v>
      </c>
      <c r="B40" s="10">
        <f t="shared" si="1"/>
        <v>-0.99035856376763032</v>
      </c>
    </row>
    <row r="41" spans="1:2" x14ac:dyDescent="0.25">
      <c r="A41">
        <f t="shared" si="2"/>
        <v>-0.59999999999999964</v>
      </c>
      <c r="B41" s="10">
        <f t="shared" si="1"/>
        <v>-0.98550752080833703</v>
      </c>
    </row>
    <row r="42" spans="1:2" x14ac:dyDescent="0.25">
      <c r="A42">
        <f t="shared" si="2"/>
        <v>-0.5499999999999996</v>
      </c>
      <c r="B42" s="10">
        <f t="shared" si="1"/>
        <v>-0.97824237996585195</v>
      </c>
    </row>
    <row r="43" spans="1:2" x14ac:dyDescent="0.25">
      <c r="A43">
        <f t="shared" si="2"/>
        <v>-0.49999999999999961</v>
      </c>
      <c r="B43" s="10">
        <f t="shared" si="1"/>
        <v>-0.96739500125711808</v>
      </c>
    </row>
    <row r="44" spans="1:2" x14ac:dyDescent="0.25">
      <c r="A44">
        <f t="shared" si="2"/>
        <v>-0.44999999999999962</v>
      </c>
      <c r="B44" s="10">
        <f t="shared" si="1"/>
        <v>-0.9512728113694443</v>
      </c>
    </row>
    <row r="45" spans="1:2" x14ac:dyDescent="0.25">
      <c r="A45">
        <f t="shared" si="2"/>
        <v>-0.39999999999999963</v>
      </c>
      <c r="B45" s="10">
        <f t="shared" si="1"/>
        <v>-0.92747256725070304</v>
      </c>
    </row>
    <row r="46" spans="1:2" x14ac:dyDescent="0.25">
      <c r="A46">
        <f t="shared" si="2"/>
        <v>-0.34999999999999964</v>
      </c>
      <c r="B46" s="10">
        <f t="shared" si="1"/>
        <v>-0.89268669598565598</v>
      </c>
    </row>
    <row r="47" spans="1:2" x14ac:dyDescent="0.25">
      <c r="A47">
        <f t="shared" si="2"/>
        <v>-0.29999999999999966</v>
      </c>
      <c r="B47" s="10">
        <f t="shared" si="1"/>
        <v>-0.84257932565892912</v>
      </c>
    </row>
    <row r="48" spans="1:2" x14ac:dyDescent="0.25">
      <c r="A48">
        <f t="shared" si="2"/>
        <v>-0.24999999999999967</v>
      </c>
      <c r="B48" s="10">
        <f t="shared" si="1"/>
        <v>-0.77189523744041777</v>
      </c>
    </row>
    <row r="49" spans="1:2" x14ac:dyDescent="0.25">
      <c r="A49">
        <f t="shared" si="2"/>
        <v>-0.19999999999999968</v>
      </c>
      <c r="B49" s="10">
        <f t="shared" si="1"/>
        <v>-0.67506987483860714</v>
      </c>
    </row>
    <row r="50" spans="1:2" x14ac:dyDescent="0.25">
      <c r="A50">
        <f t="shared" si="2"/>
        <v>-0.14999999999999969</v>
      </c>
      <c r="B50" s="10">
        <f t="shared" si="1"/>
        <v>-0.54763714853890666</v>
      </c>
    </row>
    <row r="51" spans="1:2" x14ac:dyDescent="0.25">
      <c r="A51">
        <f t="shared" si="2"/>
        <v>-9.9999999999999686E-2</v>
      </c>
      <c r="B51" s="10">
        <f t="shared" si="1"/>
        <v>-0.38847268021605991</v>
      </c>
    </row>
    <row r="52" spans="1:2" x14ac:dyDescent="0.25">
      <c r="A52">
        <f t="shared" si="2"/>
        <v>-4.9999999999999684E-2</v>
      </c>
      <c r="B52" s="10">
        <f t="shared" si="1"/>
        <v>-0.20217575769673826</v>
      </c>
    </row>
    <row r="53" spans="1:2" x14ac:dyDescent="0.25">
      <c r="A53">
        <f t="shared" si="2"/>
        <v>3.1918911957973251E-16</v>
      </c>
      <c r="B53" s="10">
        <f t="shared" si="1"/>
        <v>1.3086753902769032E-15</v>
      </c>
    </row>
    <row r="54" spans="1:2" x14ac:dyDescent="0.25">
      <c r="A54">
        <f t="shared" si="2"/>
        <v>5.0000000000000322E-2</v>
      </c>
      <c r="B54" s="10">
        <f t="shared" si="1"/>
        <v>0.20217575769674082</v>
      </c>
    </row>
    <row r="55" spans="1:2" x14ac:dyDescent="0.25">
      <c r="A55">
        <f t="shared" si="2"/>
        <v>0.10000000000000032</v>
      </c>
      <c r="B55" s="10">
        <f t="shared" si="1"/>
        <v>0.38847268021606218</v>
      </c>
    </row>
    <row r="56" spans="1:2" x14ac:dyDescent="0.25">
      <c r="A56">
        <f t="shared" si="2"/>
        <v>0.15000000000000033</v>
      </c>
      <c r="B56" s="10">
        <f t="shared" si="1"/>
        <v>0.54763714853890855</v>
      </c>
    </row>
    <row r="57" spans="1:2" x14ac:dyDescent="0.25">
      <c r="A57">
        <f t="shared" si="2"/>
        <v>0.20000000000000034</v>
      </c>
      <c r="B57" s="10">
        <f t="shared" si="1"/>
        <v>0.67506987483860859</v>
      </c>
    </row>
    <row r="58" spans="1:2" x14ac:dyDescent="0.25">
      <c r="A58">
        <f t="shared" si="2"/>
        <v>0.25000000000000033</v>
      </c>
      <c r="B58" s="10">
        <f t="shared" si="1"/>
        <v>0.77189523744041888</v>
      </c>
    </row>
    <row r="59" spans="1:2" x14ac:dyDescent="0.25">
      <c r="A59">
        <f t="shared" si="2"/>
        <v>0.30000000000000032</v>
      </c>
      <c r="B59" s="10">
        <f t="shared" si="1"/>
        <v>0.84257932565893001</v>
      </c>
    </row>
    <row r="60" spans="1:2" x14ac:dyDescent="0.25">
      <c r="A60">
        <f t="shared" si="2"/>
        <v>0.35000000000000031</v>
      </c>
      <c r="B60" s="10">
        <f t="shared" si="1"/>
        <v>0.89268669598565653</v>
      </c>
    </row>
    <row r="61" spans="1:2" x14ac:dyDescent="0.25">
      <c r="A61">
        <f t="shared" si="2"/>
        <v>0.4000000000000003</v>
      </c>
      <c r="B61" s="10">
        <f t="shared" si="1"/>
        <v>0.92747256725070359</v>
      </c>
    </row>
    <row r="62" spans="1:2" x14ac:dyDescent="0.25">
      <c r="A62">
        <f t="shared" si="2"/>
        <v>0.45000000000000029</v>
      </c>
      <c r="B62" s="10">
        <f t="shared" si="1"/>
        <v>0.95127281136944442</v>
      </c>
    </row>
    <row r="63" spans="1:2" x14ac:dyDescent="0.25">
      <c r="A63">
        <f>A62+0.05</f>
        <v>0.50000000000000033</v>
      </c>
      <c r="B63" s="10">
        <f t="shared" si="1"/>
        <v>0.96739500125711819</v>
      </c>
    </row>
    <row r="64" spans="1:2" x14ac:dyDescent="0.25">
      <c r="A64">
        <f t="shared" si="2"/>
        <v>0.55000000000000038</v>
      </c>
      <c r="B64" s="10">
        <f t="shared" si="1"/>
        <v>0.97824237996585206</v>
      </c>
    </row>
    <row r="65" spans="1:2" x14ac:dyDescent="0.25">
      <c r="A65">
        <f t="shared" si="2"/>
        <v>0.60000000000000042</v>
      </c>
      <c r="B65" s="10">
        <f t="shared" si="1"/>
        <v>0.98550752080833737</v>
      </c>
    </row>
    <row r="66" spans="1:2" x14ac:dyDescent="0.25">
      <c r="A66">
        <f t="shared" si="2"/>
        <v>0.65000000000000047</v>
      </c>
      <c r="B66" s="10">
        <f t="shared" si="1"/>
        <v>0.99035856376763032</v>
      </c>
    </row>
    <row r="67" spans="1:2" x14ac:dyDescent="0.25">
      <c r="A67">
        <f t="shared" si="2"/>
        <v>0.70000000000000051</v>
      </c>
      <c r="B67" s="10">
        <f t="shared" si="1"/>
        <v>0.99359106668488606</v>
      </c>
    </row>
    <row r="68" spans="1:2" x14ac:dyDescent="0.25">
      <c r="A68">
        <f t="shared" si="2"/>
        <v>0.75000000000000056</v>
      </c>
      <c r="B68" s="10">
        <f t="shared" si="1"/>
        <v>0.99574212056807176</v>
      </c>
    </row>
    <row r="69" spans="1:2" x14ac:dyDescent="0.25">
      <c r="A69">
        <f t="shared" si="2"/>
        <v>0.8000000000000006</v>
      </c>
      <c r="B69" s="10">
        <f t="shared" si="1"/>
        <v>0.99717223237507879</v>
      </c>
    </row>
    <row r="70" spans="1:2" x14ac:dyDescent="0.25">
      <c r="A70">
        <f t="shared" si="2"/>
        <v>0.85000000000000064</v>
      </c>
      <c r="B70" s="10">
        <f t="shared" si="1"/>
        <v>0.99812245842572411</v>
      </c>
    </row>
    <row r="71" spans="1:2" x14ac:dyDescent="0.25">
      <c r="A71">
        <f t="shared" si="2"/>
        <v>0.90000000000000069</v>
      </c>
      <c r="B71" s="10">
        <f t="shared" si="1"/>
        <v>0.99875357549942401</v>
      </c>
    </row>
    <row r="72" spans="1:2" x14ac:dyDescent="0.25">
      <c r="A72">
        <f t="shared" si="2"/>
        <v>0.95000000000000073</v>
      </c>
      <c r="B72" s="10">
        <f t="shared" si="1"/>
        <v>0.99917263663875555</v>
      </c>
    </row>
    <row r="73" spans="1:2" x14ac:dyDescent="0.25">
      <c r="A73">
        <f t="shared" si="2"/>
        <v>1.0000000000000007</v>
      </c>
      <c r="B73" s="10">
        <f t="shared" si="1"/>
        <v>0.99945084368779735</v>
      </c>
    </row>
  </sheetData>
  <mergeCells count="5">
    <mergeCell ref="A10:I10"/>
    <mergeCell ref="A17:I17"/>
    <mergeCell ref="B22:C22"/>
    <mergeCell ref="A25:I25"/>
    <mergeCell ref="F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N337"/>
  <sheetViews>
    <sheetView tabSelected="1" topLeftCell="A25" zoomScaleNormal="100" workbookViewId="0">
      <selection activeCell="E48" sqref="E48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7.28515625" bestFit="1" customWidth="1"/>
    <col min="4" max="4" width="12.7109375" bestFit="1" customWidth="1"/>
    <col min="5" max="5" width="13.140625" bestFit="1" customWidth="1"/>
    <col min="6" max="7" width="12" bestFit="1" customWidth="1"/>
    <col min="8" max="14" width="10.5703125" customWidth="1"/>
  </cols>
  <sheetData>
    <row r="11" spans="1:12" ht="15.75" x14ac:dyDescent="0.25">
      <c r="A11" s="25" t="s">
        <v>41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3" spans="1:12" ht="45" x14ac:dyDescent="0.25">
      <c r="A13" s="8" t="s">
        <v>24</v>
      </c>
      <c r="B13" s="8" t="s">
        <v>27</v>
      </c>
      <c r="C13" s="8" t="s">
        <v>5</v>
      </c>
      <c r="D13" s="11" t="s">
        <v>3</v>
      </c>
      <c r="E13" s="8" t="s">
        <v>25</v>
      </c>
      <c r="F13" s="11" t="s">
        <v>7</v>
      </c>
      <c r="G13" s="11" t="s">
        <v>23</v>
      </c>
      <c r="H13" s="11" t="s">
        <v>26</v>
      </c>
      <c r="I13" s="8" t="s">
        <v>4</v>
      </c>
      <c r="J13" s="11" t="s">
        <v>7</v>
      </c>
      <c r="K13" s="11" t="s">
        <v>28</v>
      </c>
      <c r="L13" s="8" t="s">
        <v>8</v>
      </c>
    </row>
    <row r="14" spans="1:12" x14ac:dyDescent="0.25">
      <c r="B14" s="3">
        <v>1</v>
      </c>
      <c r="C14" s="3">
        <v>0.1</v>
      </c>
      <c r="D14" s="4">
        <v>0.5</v>
      </c>
    </row>
    <row r="15" spans="1:12" x14ac:dyDescent="0.25">
      <c r="A15" s="5">
        <v>1</v>
      </c>
      <c r="B15" s="3">
        <v>2</v>
      </c>
      <c r="C15" s="3">
        <v>0.3</v>
      </c>
      <c r="D15" s="4">
        <v>0.4</v>
      </c>
      <c r="E15" s="6">
        <f>SUM(C14*D14, C15*D15, C16*D16)</f>
        <v>0.19999999999999998</v>
      </c>
      <c r="F15" s="20">
        <f>TANH(E15)</f>
        <v>0.19737532022490398</v>
      </c>
      <c r="G15" s="19">
        <v>0.3</v>
      </c>
      <c r="H15" s="14">
        <f>G15*F15</f>
        <v>5.9212596067471188E-2</v>
      </c>
    </row>
    <row r="16" spans="1:12" x14ac:dyDescent="0.25">
      <c r="B16" s="3">
        <v>3</v>
      </c>
      <c r="C16" s="3">
        <v>0.05</v>
      </c>
      <c r="D16" s="4">
        <v>0.6</v>
      </c>
    </row>
    <row r="17" spans="1:14" x14ac:dyDescent="0.25">
      <c r="B17" t="s">
        <v>22</v>
      </c>
    </row>
    <row r="18" spans="1:14" x14ac:dyDescent="0.25">
      <c r="B18" s="3">
        <v>4</v>
      </c>
      <c r="C18" s="3">
        <v>0.6</v>
      </c>
      <c r="D18" s="4">
        <v>1</v>
      </c>
    </row>
    <row r="19" spans="1:14" x14ac:dyDescent="0.25">
      <c r="A19" s="5">
        <v>2</v>
      </c>
      <c r="B19" s="3">
        <v>5</v>
      </c>
      <c r="C19" s="3">
        <v>0.5</v>
      </c>
      <c r="D19" s="4">
        <v>0.1</v>
      </c>
      <c r="E19" s="6">
        <f>SUM(C18*D18, C19*D19, C20*D20)</f>
        <v>1.25</v>
      </c>
      <c r="F19" s="20">
        <f>TANH(E19)</f>
        <v>0.84828363995751288</v>
      </c>
      <c r="G19" s="19">
        <v>0.3</v>
      </c>
      <c r="H19" s="14">
        <f>G19*F19</f>
        <v>0.25448509198725383</v>
      </c>
      <c r="I19" s="14">
        <f>SUM(H15,H19,H23)</f>
        <v>0.47266637031298386</v>
      </c>
      <c r="J19" s="20">
        <f>TANH(I19)</f>
        <v>0.44035117301159704</v>
      </c>
      <c r="K19" s="21">
        <v>1</v>
      </c>
      <c r="L19" s="14">
        <f>J19*K19</f>
        <v>0.44035117301159704</v>
      </c>
    </row>
    <row r="20" spans="1:14" x14ac:dyDescent="0.25">
      <c r="B20" s="3">
        <v>6</v>
      </c>
      <c r="C20" s="3">
        <v>0.6</v>
      </c>
      <c r="D20" s="4">
        <v>1</v>
      </c>
    </row>
    <row r="22" spans="1:14" x14ac:dyDescent="0.25">
      <c r="B22" s="3">
        <v>7</v>
      </c>
      <c r="C22" s="3">
        <v>0.9</v>
      </c>
      <c r="D22" s="4">
        <v>0.5</v>
      </c>
    </row>
    <row r="23" spans="1:14" x14ac:dyDescent="0.25">
      <c r="A23" s="5">
        <v>3</v>
      </c>
      <c r="B23" s="3">
        <v>8</v>
      </c>
      <c r="C23" s="3">
        <v>0.3</v>
      </c>
      <c r="D23" s="4">
        <v>0.4</v>
      </c>
      <c r="E23" s="6">
        <f>SUM(C22*D22, C23*D23, C24*D24)</f>
        <v>0.59000000000000008</v>
      </c>
      <c r="F23" s="20">
        <f>TANH(E23)</f>
        <v>0.5298956075275294</v>
      </c>
      <c r="G23" s="19">
        <v>0.3</v>
      </c>
      <c r="H23" s="14">
        <f>G23*F23</f>
        <v>0.1589686822582588</v>
      </c>
    </row>
    <row r="24" spans="1:14" x14ac:dyDescent="0.25">
      <c r="B24" s="3">
        <v>9</v>
      </c>
      <c r="C24" s="3">
        <v>0.1</v>
      </c>
      <c r="D24" s="4">
        <v>0.2</v>
      </c>
    </row>
    <row r="26" spans="1:14" ht="15.75" x14ac:dyDescent="0.25">
      <c r="A26" s="29" t="s">
        <v>40</v>
      </c>
      <c r="B26" s="29"/>
      <c r="C26" s="29"/>
      <c r="D26" s="29"/>
      <c r="E26" s="29"/>
      <c r="F26" s="29"/>
      <c r="G26" s="29"/>
      <c r="H26" s="29"/>
    </row>
    <row r="28" spans="1:14" ht="18.75" x14ac:dyDescent="0.3">
      <c r="A28" s="30" t="s">
        <v>29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30" spans="1:14" x14ac:dyDescent="0.25">
      <c r="A30" s="28" t="s">
        <v>3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</row>
    <row r="31" spans="1:14" x14ac:dyDescent="0.25">
      <c r="A31" s="28"/>
      <c r="B31" s="16">
        <v>3.984608308408611E-2</v>
      </c>
      <c r="C31" s="16">
        <v>-0.18014860100156055</v>
      </c>
      <c r="D31" s="16">
        <v>0.6983443203269748</v>
      </c>
      <c r="E31" s="4">
        <v>-6.4520709789107594E-2</v>
      </c>
      <c r="F31" s="4">
        <v>0.7303170322376793</v>
      </c>
      <c r="G31" s="4">
        <v>-8.3234659489458185E-2</v>
      </c>
      <c r="H31" s="4">
        <v>0.11080023851629003</v>
      </c>
      <c r="I31" s="4">
        <v>0.65184654004212295</v>
      </c>
      <c r="J31" s="4">
        <v>-0.16583370012293214</v>
      </c>
      <c r="K31" s="22">
        <v>0.99988641804364697</v>
      </c>
      <c r="L31" s="22">
        <v>0.99993577382779186</v>
      </c>
      <c r="M31" s="22">
        <v>0.99993641304462277</v>
      </c>
      <c r="N31" s="21">
        <v>1</v>
      </c>
    </row>
    <row r="33" spans="1:10" x14ac:dyDescent="0.25">
      <c r="B33" s="8" t="s">
        <v>33</v>
      </c>
      <c r="E33" s="8" t="s">
        <v>32</v>
      </c>
      <c r="G33" s="8"/>
    </row>
    <row r="34" spans="1:10" x14ac:dyDescent="0.25">
      <c r="B34">
        <f>1/MAX(USD_RUB_2020[Курс])</f>
        <v>1.255020080321285E-2</v>
      </c>
      <c r="E34" s="18">
        <f>SUMSQ(USD_RUB_2020[Ошибка])</f>
        <v>2.5623552919565376E-3</v>
      </c>
    </row>
    <row r="35" spans="1:10" x14ac:dyDescent="0.25">
      <c r="D35" s="26"/>
      <c r="E35" s="26"/>
      <c r="F35" s="26"/>
      <c r="G35" s="26"/>
    </row>
    <row r="38" spans="1:10" x14ac:dyDescent="0.25">
      <c r="A38" s="3" t="s">
        <v>36</v>
      </c>
      <c r="B38" s="3" t="s">
        <v>30</v>
      </c>
      <c r="C38" s="3" t="s">
        <v>37</v>
      </c>
      <c r="D38" s="15" t="s">
        <v>38</v>
      </c>
      <c r="E38" s="3" t="s">
        <v>31</v>
      </c>
      <c r="F38" s="17" t="s">
        <v>39</v>
      </c>
      <c r="G38" s="17" t="s">
        <v>34</v>
      </c>
      <c r="J38" t="s">
        <v>43</v>
      </c>
    </row>
    <row r="39" spans="1:10" x14ac:dyDescent="0.25">
      <c r="A39">
        <v>1</v>
      </c>
      <c r="B39" s="7">
        <v>43831</v>
      </c>
      <c r="C39">
        <v>62.06</v>
      </c>
      <c r="D39">
        <f t="shared" ref="D39:D102" si="0">C39*$B$34</f>
        <v>0.77886546184738947</v>
      </c>
    </row>
    <row r="40" spans="1:10" x14ac:dyDescent="0.25">
      <c r="A40">
        <v>2</v>
      </c>
      <c r="B40" s="7">
        <v>43832</v>
      </c>
      <c r="C40">
        <v>62</v>
      </c>
      <c r="D40">
        <f t="shared" si="0"/>
        <v>0.77811244979919669</v>
      </c>
    </row>
    <row r="41" spans="1:10" x14ac:dyDescent="0.25">
      <c r="A41">
        <v>3</v>
      </c>
      <c r="B41" s="7">
        <v>43833</v>
      </c>
      <c r="C41">
        <v>61.92</v>
      </c>
      <c r="D41">
        <f t="shared" si="0"/>
        <v>0.77710843373493965</v>
      </c>
    </row>
    <row r="42" spans="1:10" x14ac:dyDescent="0.25">
      <c r="A42">
        <v>4</v>
      </c>
      <c r="B42" s="7">
        <v>43834</v>
      </c>
      <c r="C42">
        <v>62.04</v>
      </c>
      <c r="D42">
        <f t="shared" si="0"/>
        <v>0.77861445783132521</v>
      </c>
    </row>
    <row r="43" spans="1:10" x14ac:dyDescent="0.25">
      <c r="A43">
        <v>5</v>
      </c>
      <c r="B43" s="7">
        <v>43835</v>
      </c>
      <c r="C43">
        <v>62.04</v>
      </c>
      <c r="D43">
        <f t="shared" si="0"/>
        <v>0.77861445783132521</v>
      </c>
    </row>
    <row r="44" spans="1:10" x14ac:dyDescent="0.25">
      <c r="A44">
        <v>6</v>
      </c>
      <c r="B44" s="7">
        <v>43836</v>
      </c>
      <c r="C44">
        <v>62.03</v>
      </c>
      <c r="D44">
        <f t="shared" si="0"/>
        <v>0.77848895582329303</v>
      </c>
    </row>
    <row r="45" spans="1:10" x14ac:dyDescent="0.25">
      <c r="A45">
        <v>7</v>
      </c>
      <c r="B45" s="7">
        <v>43837</v>
      </c>
      <c r="C45">
        <v>61.93</v>
      </c>
      <c r="D45">
        <f t="shared" si="0"/>
        <v>0.77723393574297173</v>
      </c>
    </row>
    <row r="46" spans="1:10" x14ac:dyDescent="0.25">
      <c r="A46">
        <v>8</v>
      </c>
      <c r="B46" s="7">
        <v>43838</v>
      </c>
      <c r="C46">
        <v>61.91</v>
      </c>
      <c r="D46">
        <f t="shared" si="0"/>
        <v>0.77698293172690747</v>
      </c>
    </row>
    <row r="47" spans="1:10" x14ac:dyDescent="0.25">
      <c r="A47">
        <v>9</v>
      </c>
      <c r="B47" s="7">
        <v>43839</v>
      </c>
      <c r="C47">
        <v>61.51</v>
      </c>
      <c r="D47">
        <f t="shared" si="0"/>
        <v>0.77196285140562237</v>
      </c>
    </row>
    <row r="48" spans="1:10" x14ac:dyDescent="0.25">
      <c r="A48">
        <v>10</v>
      </c>
      <c r="B48" s="7">
        <v>43840</v>
      </c>
      <c r="C48">
        <v>61.26</v>
      </c>
      <c r="D48">
        <f t="shared" si="0"/>
        <v>0.76882530120481918</v>
      </c>
      <c r="E48">
        <f xml:space="preserve"> $N$31 * TANH(SUM(($K$31*TANH(SUM(D39*$B$31,D40*$C$31,D41*$D$31))),($L$31*TANH(SUM(D42*$E$31,D43*$F$31,D44*$G$31))),($M$31*TANH(SUM(D45*$H$31,D46*$I$31,D47*$J$31)))))</f>
        <v>0.85293903989179753</v>
      </c>
      <c r="F48">
        <f>(D48-E48)^2</f>
        <v>7.0751210359012795E-3</v>
      </c>
      <c r="G48">
        <f>USD_RUB_2020[[#This Row],[Выход сети]]/$B$34</f>
        <v>67.962182698578431</v>
      </c>
    </row>
    <row r="49" spans="1:7" x14ac:dyDescent="0.25">
      <c r="A49">
        <v>11</v>
      </c>
      <c r="B49" s="7">
        <v>43841</v>
      </c>
      <c r="C49">
        <v>61.24</v>
      </c>
      <c r="D49">
        <f t="shared" si="0"/>
        <v>0.76857429718875492</v>
      </c>
      <c r="E49">
        <f t="shared" ref="E39:E102" si="1" xml:space="preserve"> $N$31 * TANH(SUM(($K$31*TANH(SUM(D40*$B$31,D41*$C$31,D42*$D$31))),($L$31*TANH(SUM(D43*$E$31,D44*$F$31,D45*$G$31))),($M$31*TANH(SUM(D46*$H$31,D47*$I$31,D48*$J$31)))))</f>
        <v>0.8525988061882066</v>
      </c>
      <c r="F49">
        <f t="shared" ref="F49:F112" si="2">(D49-E49)^2</f>
        <v>7.0601181125989378E-3</v>
      </c>
      <c r="G49">
        <f>USD_RUB_2020[[#This Row],[Выход сети]]/$B$34</f>
        <v>67.935072877076308</v>
      </c>
    </row>
    <row r="50" spans="1:7" x14ac:dyDescent="0.25">
      <c r="A50">
        <v>12</v>
      </c>
      <c r="B50" s="7">
        <v>43842</v>
      </c>
      <c r="C50">
        <v>61.24</v>
      </c>
      <c r="D50">
        <f t="shared" si="0"/>
        <v>0.76857429718875492</v>
      </c>
      <c r="E50">
        <f t="shared" si="1"/>
        <v>0.85175771696105562</v>
      </c>
      <c r="F50">
        <f t="shared" si="2"/>
        <v>6.9194813250147875E-3</v>
      </c>
      <c r="G50">
        <f>USD_RUB_2020[[#This Row],[Выход сети]]/$B$34</f>
        <v>67.868054887456921</v>
      </c>
    </row>
    <row r="51" spans="1:7" x14ac:dyDescent="0.25">
      <c r="A51">
        <v>13</v>
      </c>
      <c r="B51" s="7">
        <v>43843</v>
      </c>
      <c r="C51">
        <v>61.15</v>
      </c>
      <c r="D51">
        <f t="shared" si="0"/>
        <v>0.76744477911646569</v>
      </c>
      <c r="E51">
        <f t="shared" si="1"/>
        <v>0.85170793017977153</v>
      </c>
      <c r="F51">
        <f t="shared" si="2"/>
        <v>7.1002786271175001E-3</v>
      </c>
      <c r="G51">
        <f>USD_RUB_2020[[#This Row],[Выход сети]]/$B$34</f>
        <v>67.864087876724199</v>
      </c>
    </row>
    <row r="52" spans="1:7" x14ac:dyDescent="0.25">
      <c r="A52">
        <v>14</v>
      </c>
      <c r="B52" s="7">
        <v>43844</v>
      </c>
      <c r="C52">
        <v>61.2</v>
      </c>
      <c r="D52">
        <f t="shared" si="0"/>
        <v>0.7680722891566264</v>
      </c>
      <c r="E52">
        <f t="shared" si="1"/>
        <v>0.85078171973606342</v>
      </c>
      <c r="F52">
        <f t="shared" si="2"/>
        <v>6.840849906774713E-3</v>
      </c>
      <c r="G52">
        <f>USD_RUB_2020[[#This Row],[Выход сети]]/$B$34</f>
        <v>67.790287428569542</v>
      </c>
    </row>
    <row r="53" spans="1:7" x14ac:dyDescent="0.25">
      <c r="A53">
        <v>15</v>
      </c>
      <c r="B53" s="7">
        <v>43845</v>
      </c>
      <c r="C53">
        <v>61.43</v>
      </c>
      <c r="D53">
        <f t="shared" si="0"/>
        <v>0.77095883534136533</v>
      </c>
      <c r="E53">
        <f t="shared" si="1"/>
        <v>0.85015931359620789</v>
      </c>
      <c r="F53">
        <f t="shared" si="2"/>
        <v>6.2727157557957887E-3</v>
      </c>
      <c r="G53">
        <f>USD_RUB_2020[[#This Row],[Выход сети]]/$B$34</f>
        <v>67.74069410734586</v>
      </c>
    </row>
    <row r="54" spans="1:7" x14ac:dyDescent="0.25">
      <c r="A54">
        <v>16</v>
      </c>
      <c r="B54" s="7">
        <v>43846</v>
      </c>
      <c r="C54">
        <v>61.5</v>
      </c>
      <c r="D54">
        <f t="shared" si="0"/>
        <v>0.7718373493975903</v>
      </c>
      <c r="E54">
        <f t="shared" si="1"/>
        <v>0.84930533933195673</v>
      </c>
      <c r="F54">
        <f t="shared" si="2"/>
        <v>6.0012894644710987E-3</v>
      </c>
      <c r="G54">
        <f>USD_RUB_2020[[#This Row],[Выход сети]]/$B$34</f>
        <v>67.672649437970321</v>
      </c>
    </row>
    <row r="55" spans="1:7" x14ac:dyDescent="0.25">
      <c r="A55">
        <v>17</v>
      </c>
      <c r="B55" s="7">
        <v>43847</v>
      </c>
      <c r="C55">
        <v>61.55</v>
      </c>
      <c r="D55">
        <f t="shared" si="0"/>
        <v>0.77246485943775089</v>
      </c>
      <c r="E55">
        <f t="shared" si="1"/>
        <v>0.84943895504419165</v>
      </c>
      <c r="F55">
        <f t="shared" si="2"/>
        <v>5.9250113944294813E-3</v>
      </c>
      <c r="G55">
        <f>USD_RUB_2020[[#This Row],[Выход сети]]/$B$34</f>
        <v>67.683295937921201</v>
      </c>
    </row>
    <row r="56" spans="1:7" x14ac:dyDescent="0.25">
      <c r="A56">
        <v>18</v>
      </c>
      <c r="B56" s="7">
        <v>43848</v>
      </c>
      <c r="C56">
        <v>61.51</v>
      </c>
      <c r="D56">
        <f t="shared" si="0"/>
        <v>0.77196285140562237</v>
      </c>
      <c r="E56">
        <f t="shared" si="1"/>
        <v>0.84946089881876496</v>
      </c>
      <c r="F56">
        <f t="shared" si="2"/>
        <v>6.0059473528496967E-3</v>
      </c>
      <c r="G56">
        <f>USD_RUB_2020[[#This Row],[Выход сети]]/$B$34</f>
        <v>67.685044417879197</v>
      </c>
    </row>
    <row r="57" spans="1:7" x14ac:dyDescent="0.25">
      <c r="A57">
        <v>19</v>
      </c>
      <c r="B57" s="7">
        <v>43849</v>
      </c>
      <c r="C57">
        <v>61.51</v>
      </c>
      <c r="D57">
        <f t="shared" si="0"/>
        <v>0.77196285140562237</v>
      </c>
      <c r="E57">
        <f t="shared" si="1"/>
        <v>0.84964265261020699</v>
      </c>
      <c r="F57">
        <f t="shared" si="2"/>
        <v>6.034151515183786E-3</v>
      </c>
      <c r="G57">
        <f>USD_RUB_2020[[#This Row],[Выход сети]]/$B$34</f>
        <v>67.699526559981308</v>
      </c>
    </row>
    <row r="58" spans="1:7" x14ac:dyDescent="0.25">
      <c r="A58">
        <v>20</v>
      </c>
      <c r="B58" s="7">
        <v>43850</v>
      </c>
      <c r="C58">
        <v>61.52</v>
      </c>
      <c r="D58">
        <f t="shared" si="0"/>
        <v>0.77208835341365456</v>
      </c>
      <c r="E58">
        <f t="shared" si="1"/>
        <v>0.84985488616533722</v>
      </c>
      <c r="F58">
        <f t="shared" si="2"/>
        <v>6.0476336162185321E-3</v>
      </c>
      <c r="G58">
        <f>USD_RUB_2020[[#This Row],[Выход сети]]/$B$34</f>
        <v>67.716437329654084</v>
      </c>
    </row>
    <row r="59" spans="1:7" x14ac:dyDescent="0.25">
      <c r="A59">
        <v>21</v>
      </c>
      <c r="B59" s="7">
        <v>43851</v>
      </c>
      <c r="C59">
        <v>61.64</v>
      </c>
      <c r="D59">
        <f t="shared" si="0"/>
        <v>0.77359437751004001</v>
      </c>
      <c r="E59">
        <f t="shared" si="1"/>
        <v>0.85007863698192432</v>
      </c>
      <c r="F59">
        <f t="shared" si="2"/>
        <v>5.8498419469625246E-3</v>
      </c>
      <c r="G59">
        <f>USD_RUB_2020[[#This Row],[Выход сети]]/$B$34</f>
        <v>67.734265794719732</v>
      </c>
    </row>
    <row r="60" spans="1:7" x14ac:dyDescent="0.25">
      <c r="A60">
        <v>22</v>
      </c>
      <c r="B60" s="7">
        <v>43852</v>
      </c>
      <c r="C60">
        <v>61.86</v>
      </c>
      <c r="D60">
        <f t="shared" si="0"/>
        <v>0.77635542168674687</v>
      </c>
      <c r="E60">
        <f t="shared" si="1"/>
        <v>0.85057172989539687</v>
      </c>
      <c r="F60">
        <f t="shared" si="2"/>
        <v>5.5080604041213288E-3</v>
      </c>
      <c r="G60">
        <f>USD_RUB_2020[[#This Row],[Выход сети]]/$B$34</f>
        <v>67.77355543806523</v>
      </c>
    </row>
    <row r="61" spans="1:7" x14ac:dyDescent="0.25">
      <c r="A61">
        <v>23</v>
      </c>
      <c r="B61" s="7">
        <v>43853</v>
      </c>
      <c r="C61">
        <v>61.92</v>
      </c>
      <c r="D61">
        <f t="shared" si="0"/>
        <v>0.77710843373493965</v>
      </c>
      <c r="E61">
        <f t="shared" si="1"/>
        <v>0.85062764696777127</v>
      </c>
      <c r="F61">
        <f t="shared" si="2"/>
        <v>5.4050747143745631E-3</v>
      </c>
      <c r="G61">
        <f>USD_RUB_2020[[#This Row],[Выход сети]]/$B$34</f>
        <v>67.778010910392027</v>
      </c>
    </row>
    <row r="62" spans="1:7" x14ac:dyDescent="0.25">
      <c r="A62">
        <v>24</v>
      </c>
      <c r="B62" s="7">
        <v>43854</v>
      </c>
      <c r="C62">
        <v>61.88</v>
      </c>
      <c r="D62">
        <f t="shared" si="0"/>
        <v>0.77660642570281113</v>
      </c>
      <c r="E62">
        <f t="shared" si="1"/>
        <v>0.85113721541859033</v>
      </c>
      <c r="F62">
        <f t="shared" si="2"/>
        <v>5.5548386156576987E-3</v>
      </c>
      <c r="G62">
        <f>USD_RUB_2020[[#This Row],[Выход сети]]/$B$34</f>
        <v>67.818613324553283</v>
      </c>
    </row>
    <row r="63" spans="1:7" x14ac:dyDescent="0.25">
      <c r="A63">
        <v>25</v>
      </c>
      <c r="B63" s="7">
        <v>43855</v>
      </c>
      <c r="C63">
        <v>61.87</v>
      </c>
      <c r="D63">
        <f t="shared" si="0"/>
        <v>0.77648092369477895</v>
      </c>
      <c r="E63">
        <f t="shared" si="1"/>
        <v>0.85122799651041137</v>
      </c>
      <c r="F63">
        <f t="shared" si="2"/>
        <v>5.5871248945054556E-3</v>
      </c>
      <c r="G63">
        <f>USD_RUB_2020[[#This Row],[Выход сети]]/$B$34</f>
        <v>67.825846761949592</v>
      </c>
    </row>
    <row r="64" spans="1:7" x14ac:dyDescent="0.25">
      <c r="A64">
        <v>26</v>
      </c>
      <c r="B64" s="7">
        <v>43856</v>
      </c>
      <c r="C64">
        <v>61.87</v>
      </c>
      <c r="D64">
        <f t="shared" si="0"/>
        <v>0.77648092369477895</v>
      </c>
      <c r="E64">
        <f t="shared" si="1"/>
        <v>0.8513996737837497</v>
      </c>
      <c r="F64">
        <f t="shared" si="2"/>
        <v>5.6128191148936551E-3</v>
      </c>
      <c r="G64">
        <f>USD_RUB_2020[[#This Row],[Выход сети]]/$B$34</f>
        <v>67.839526007089191</v>
      </c>
    </row>
    <row r="65" spans="1:7" x14ac:dyDescent="0.25">
      <c r="A65">
        <v>27</v>
      </c>
      <c r="B65" s="7">
        <v>43857</v>
      </c>
      <c r="C65">
        <v>62.18</v>
      </c>
      <c r="D65">
        <f t="shared" si="0"/>
        <v>0.78037148594377503</v>
      </c>
      <c r="E65">
        <f t="shared" si="1"/>
        <v>0.85180330575345198</v>
      </c>
      <c r="F65">
        <f t="shared" si="2"/>
        <v>5.1025048813221558E-3</v>
      </c>
      <c r="G65">
        <f>USD_RUB_2020[[#This Row],[Выход сети]]/$B$34</f>
        <v>67.871687402435057</v>
      </c>
    </row>
    <row r="66" spans="1:7" x14ac:dyDescent="0.25">
      <c r="A66">
        <v>28</v>
      </c>
      <c r="B66" s="7">
        <v>43858</v>
      </c>
      <c r="C66">
        <v>62.69</v>
      </c>
      <c r="D66">
        <f t="shared" si="0"/>
        <v>0.7867720883534135</v>
      </c>
      <c r="E66">
        <f t="shared" si="1"/>
        <v>0.85198500331495119</v>
      </c>
      <c r="F66">
        <f t="shared" si="2"/>
        <v>4.2527242777807466E-3</v>
      </c>
      <c r="G66">
        <f>USD_RUB_2020[[#This Row],[Выход сети]]/$B$34</f>
        <v>67.886165064135326</v>
      </c>
    </row>
    <row r="67" spans="1:7" x14ac:dyDescent="0.25">
      <c r="A67">
        <v>29</v>
      </c>
      <c r="B67" s="7">
        <v>43859</v>
      </c>
      <c r="C67">
        <v>62.6</v>
      </c>
      <c r="D67">
        <f t="shared" si="0"/>
        <v>0.78564257028112439</v>
      </c>
      <c r="E67">
        <f t="shared" si="1"/>
        <v>0.85260107958144882</v>
      </c>
      <c r="F67">
        <f t="shared" si="2"/>
        <v>4.4834419677216332E-3</v>
      </c>
      <c r="G67">
        <f>USD_RUB_2020[[#This Row],[Выход сети]]/$B$34</f>
        <v>67.935254021049857</v>
      </c>
    </row>
    <row r="68" spans="1:7" x14ac:dyDescent="0.25">
      <c r="A68">
        <v>30</v>
      </c>
      <c r="B68" s="7">
        <v>43860</v>
      </c>
      <c r="C68">
        <v>62.73</v>
      </c>
      <c r="D68">
        <f t="shared" si="0"/>
        <v>0.78727409638554202</v>
      </c>
      <c r="E68">
        <f t="shared" si="1"/>
        <v>0.85366440678727118</v>
      </c>
      <c r="F68">
        <f t="shared" si="2"/>
        <v>4.4076733152379468E-3</v>
      </c>
      <c r="G68">
        <f>USD_RUB_2020[[#This Row],[Выход сети]]/$B$34</f>
        <v>68.019979932809775</v>
      </c>
    </row>
    <row r="69" spans="1:7" x14ac:dyDescent="0.25">
      <c r="A69">
        <v>31</v>
      </c>
      <c r="B69" s="7">
        <v>43861</v>
      </c>
      <c r="C69">
        <v>63.2</v>
      </c>
      <c r="D69">
        <f t="shared" si="0"/>
        <v>0.79317269076305208</v>
      </c>
      <c r="E69">
        <f t="shared" si="1"/>
        <v>0.85344365814157885</v>
      </c>
      <c r="F69">
        <f t="shared" si="2"/>
        <v>3.6325895087434387E-3</v>
      </c>
      <c r="G69">
        <f>USD_RUB_2020[[#This Row],[Выход сети]]/$B$34</f>
        <v>68.002390680721007</v>
      </c>
    </row>
    <row r="70" spans="1:7" x14ac:dyDescent="0.25">
      <c r="A70">
        <v>32</v>
      </c>
      <c r="B70" s="7">
        <v>43862</v>
      </c>
      <c r="C70">
        <v>63.5</v>
      </c>
      <c r="D70">
        <f t="shared" si="0"/>
        <v>0.79693775100401598</v>
      </c>
      <c r="E70">
        <f t="shared" si="1"/>
        <v>0.85395555820018665</v>
      </c>
      <c r="F70">
        <f t="shared" si="2"/>
        <v>3.2510303374596915E-3</v>
      </c>
      <c r="G70">
        <f>USD_RUB_2020[[#This Row],[Выход сети]]/$B$34</f>
        <v>68.043178877390886</v>
      </c>
    </row>
    <row r="71" spans="1:7" x14ac:dyDescent="0.25">
      <c r="A71">
        <v>33</v>
      </c>
      <c r="B71" s="7">
        <v>43863</v>
      </c>
      <c r="C71">
        <v>63.5</v>
      </c>
      <c r="D71">
        <f t="shared" si="0"/>
        <v>0.79693775100401598</v>
      </c>
      <c r="E71">
        <f t="shared" si="1"/>
        <v>0.85569014130666332</v>
      </c>
      <c r="F71">
        <f t="shared" si="2"/>
        <v>3.4518433662746092E-3</v>
      </c>
      <c r="G71">
        <f>USD_RUB_2020[[#This Row],[Выход сети]]/$B$34</f>
        <v>68.18139045931494</v>
      </c>
    </row>
    <row r="72" spans="1:7" x14ac:dyDescent="0.25">
      <c r="A72">
        <v>34</v>
      </c>
      <c r="B72" s="7">
        <v>43864</v>
      </c>
      <c r="C72">
        <v>63.66</v>
      </c>
      <c r="D72">
        <f t="shared" si="0"/>
        <v>0.79894578313252995</v>
      </c>
      <c r="E72">
        <f t="shared" si="1"/>
        <v>0.85666164655419974</v>
      </c>
      <c r="F72">
        <f t="shared" si="2"/>
        <v>3.3311208905088406E-3</v>
      </c>
      <c r="G72">
        <f>USD_RUB_2020[[#This Row],[Выход сети]]/$B$34</f>
        <v>68.258799997438643</v>
      </c>
    </row>
    <row r="73" spans="1:7" x14ac:dyDescent="0.25">
      <c r="A73">
        <v>35</v>
      </c>
      <c r="B73" s="7">
        <v>43865</v>
      </c>
      <c r="C73">
        <v>63.63</v>
      </c>
      <c r="D73">
        <f t="shared" si="0"/>
        <v>0.79856927710843362</v>
      </c>
      <c r="E73">
        <f t="shared" si="1"/>
        <v>0.8576771376624025</v>
      </c>
      <c r="F73">
        <f t="shared" si="2"/>
        <v>3.4937391792674308E-3</v>
      </c>
      <c r="G73">
        <f>USD_RUB_2020[[#This Row],[Выход сети]]/$B$34</f>
        <v>68.339714328940246</v>
      </c>
    </row>
    <row r="74" spans="1:7" x14ac:dyDescent="0.25">
      <c r="A74">
        <v>36</v>
      </c>
      <c r="B74" s="7">
        <v>43866</v>
      </c>
      <c r="C74">
        <v>63.13</v>
      </c>
      <c r="D74">
        <f t="shared" si="0"/>
        <v>0.79229417670682722</v>
      </c>
      <c r="E74">
        <f t="shared" si="1"/>
        <v>0.85841274296315839</v>
      </c>
      <c r="F74">
        <f t="shared" si="2"/>
        <v>4.3716648037928543E-3</v>
      </c>
      <c r="G74">
        <f>USD_RUB_2020[[#This Row],[Выход сети]]/$B$34</f>
        <v>68.398327359304474</v>
      </c>
    </row>
    <row r="75" spans="1:7" x14ac:dyDescent="0.25">
      <c r="A75">
        <v>37</v>
      </c>
      <c r="B75" s="7">
        <v>43867</v>
      </c>
      <c r="C75">
        <v>62.91</v>
      </c>
      <c r="D75">
        <f t="shared" si="0"/>
        <v>0.78953313253012036</v>
      </c>
      <c r="E75">
        <f t="shared" si="1"/>
        <v>0.85947939213141455</v>
      </c>
      <c r="F75">
        <f t="shared" si="2"/>
        <v>4.8924792322116396E-3</v>
      </c>
      <c r="G75">
        <f>USD_RUB_2020[[#This Row],[Выход сети]]/$B$34</f>
        <v>68.483317965031119</v>
      </c>
    </row>
    <row r="76" spans="1:7" x14ac:dyDescent="0.25">
      <c r="A76">
        <v>38</v>
      </c>
      <c r="B76" s="7">
        <v>43868</v>
      </c>
      <c r="C76">
        <v>63.3</v>
      </c>
      <c r="D76">
        <f t="shared" si="0"/>
        <v>0.79442771084337338</v>
      </c>
      <c r="E76">
        <f t="shared" si="1"/>
        <v>0.85943836984871036</v>
      </c>
      <c r="F76">
        <f t="shared" si="2"/>
        <v>4.2263857843082018E-3</v>
      </c>
      <c r="G76">
        <f>USD_RUB_2020[[#This Row],[Выход сети]]/$B$34</f>
        <v>68.480049309545251</v>
      </c>
    </row>
    <row r="77" spans="1:7" x14ac:dyDescent="0.25">
      <c r="A77">
        <v>39</v>
      </c>
      <c r="B77" s="7">
        <v>43869</v>
      </c>
      <c r="C77">
        <v>63.76</v>
      </c>
      <c r="D77">
        <f t="shared" si="0"/>
        <v>0.80020080321285125</v>
      </c>
      <c r="E77">
        <f t="shared" si="1"/>
        <v>0.85941148212017482</v>
      </c>
      <c r="F77">
        <f t="shared" si="2"/>
        <v>3.505904496666172E-3</v>
      </c>
      <c r="G77">
        <f>USD_RUB_2020[[#This Row],[Выход сети]]/$B$34</f>
        <v>68.477906895335536</v>
      </c>
    </row>
    <row r="78" spans="1:7" x14ac:dyDescent="0.25">
      <c r="A78">
        <v>40</v>
      </c>
      <c r="B78" s="7">
        <v>43870</v>
      </c>
      <c r="C78">
        <v>63.77</v>
      </c>
      <c r="D78">
        <f t="shared" si="0"/>
        <v>0.80032630522088344</v>
      </c>
      <c r="E78">
        <f t="shared" si="1"/>
        <v>0.85974687205827849</v>
      </c>
      <c r="F78">
        <f t="shared" si="2"/>
        <v>3.5308037632773323E-3</v>
      </c>
      <c r="G78">
        <f>USD_RUB_2020[[#This Row],[Выход сети]]/$B$34</f>
        <v>68.504630765603636</v>
      </c>
    </row>
    <row r="79" spans="1:7" x14ac:dyDescent="0.25">
      <c r="A79">
        <v>41</v>
      </c>
      <c r="B79" s="7">
        <v>43871</v>
      </c>
      <c r="C79">
        <v>63.85</v>
      </c>
      <c r="D79">
        <f t="shared" si="0"/>
        <v>0.80133032128514048</v>
      </c>
      <c r="E79">
        <f t="shared" si="1"/>
        <v>0.86006243652347225</v>
      </c>
      <c r="F79">
        <f t="shared" si="2"/>
        <v>3.4494613603686833E-3</v>
      </c>
      <c r="G79">
        <f>USD_RUB_2020[[#This Row],[Выход сети]]/$B$34</f>
        <v>68.529774942190272</v>
      </c>
    </row>
    <row r="80" spans="1:7" x14ac:dyDescent="0.25">
      <c r="A80">
        <v>42</v>
      </c>
      <c r="B80" s="7">
        <v>43872</v>
      </c>
      <c r="C80">
        <v>63.9</v>
      </c>
      <c r="D80">
        <f t="shared" si="0"/>
        <v>0.80195783132530107</v>
      </c>
      <c r="E80">
        <f t="shared" si="1"/>
        <v>0.85961548931927079</v>
      </c>
      <c r="F80">
        <f t="shared" si="2"/>
        <v>3.3244055253495797E-3</v>
      </c>
      <c r="G80">
        <f>USD_RUB_2020[[#This Row],[Выход сети]]/$B$34</f>
        <v>68.494162188959507</v>
      </c>
    </row>
    <row r="81" spans="1:7" x14ac:dyDescent="0.25">
      <c r="A81">
        <v>43</v>
      </c>
      <c r="B81" s="7">
        <v>43873</v>
      </c>
      <c r="C81">
        <v>63.49</v>
      </c>
      <c r="D81">
        <f t="shared" si="0"/>
        <v>0.7968122489959838</v>
      </c>
      <c r="E81">
        <f t="shared" si="1"/>
        <v>0.85951565250480755</v>
      </c>
      <c r="F81">
        <f t="shared" si="2"/>
        <v>3.9317168115903705E-3</v>
      </c>
      <c r="G81">
        <f>USD_RUB_2020[[#This Row],[Выход сети]]/$B$34</f>
        <v>68.486207191583077</v>
      </c>
    </row>
    <row r="82" spans="1:7" x14ac:dyDescent="0.25">
      <c r="A82">
        <v>44</v>
      </c>
      <c r="B82" s="7">
        <v>43874</v>
      </c>
      <c r="C82">
        <v>63.29</v>
      </c>
      <c r="D82">
        <f t="shared" si="0"/>
        <v>0.79430220883534119</v>
      </c>
      <c r="E82">
        <f t="shared" si="1"/>
        <v>0.86044950799774544</v>
      </c>
      <c r="F82">
        <f t="shared" si="2"/>
        <v>4.3754651864806055E-3</v>
      </c>
      <c r="G82">
        <f>USD_RUB_2020[[#This Row],[Выход сети]]/$B$34</f>
        <v>68.560616797260366</v>
      </c>
    </row>
    <row r="83" spans="1:7" x14ac:dyDescent="0.25">
      <c r="A83">
        <v>45</v>
      </c>
      <c r="B83" s="7">
        <v>43875</v>
      </c>
      <c r="C83">
        <v>63.53</v>
      </c>
      <c r="D83">
        <f t="shared" si="0"/>
        <v>0.79731425702811232</v>
      </c>
      <c r="E83">
        <f t="shared" si="1"/>
        <v>0.86056257454787677</v>
      </c>
      <c r="F83">
        <f t="shared" si="2"/>
        <v>4.0003496690809428E-3</v>
      </c>
      <c r="G83">
        <f>USD_RUB_2020[[#This Row],[Выход сети]]/$B$34</f>
        <v>68.569625939974827</v>
      </c>
    </row>
    <row r="84" spans="1:7" x14ac:dyDescent="0.25">
      <c r="A84">
        <v>46</v>
      </c>
      <c r="B84" s="7">
        <v>43876</v>
      </c>
      <c r="C84">
        <v>63.53</v>
      </c>
      <c r="D84">
        <f t="shared" si="0"/>
        <v>0.79731425702811232</v>
      </c>
      <c r="E84">
        <f t="shared" si="1"/>
        <v>0.86078988187425054</v>
      </c>
      <c r="F84">
        <f t="shared" si="2"/>
        <v>4.0291549496076799E-3</v>
      </c>
      <c r="G84">
        <f>USD_RUB_2020[[#This Row],[Выход сети]]/$B$34</f>
        <v>68.587737787740295</v>
      </c>
    </row>
    <row r="85" spans="1:7" x14ac:dyDescent="0.25">
      <c r="A85">
        <v>47</v>
      </c>
      <c r="B85" s="7">
        <v>43877</v>
      </c>
      <c r="C85">
        <v>63.53</v>
      </c>
      <c r="D85">
        <f t="shared" si="0"/>
        <v>0.79731425702811232</v>
      </c>
      <c r="E85">
        <f t="shared" si="1"/>
        <v>0.86115143012224726</v>
      </c>
      <c r="F85">
        <f t="shared" si="2"/>
        <v>4.0751846686505472E-3</v>
      </c>
      <c r="G85">
        <f>USD_RUB_2020[[#This Row],[Выход сети]]/$B$34</f>
        <v>68.616545952140669</v>
      </c>
    </row>
    <row r="86" spans="1:7" x14ac:dyDescent="0.25">
      <c r="A86">
        <v>48</v>
      </c>
      <c r="B86" s="7">
        <v>43878</v>
      </c>
      <c r="C86">
        <v>63.48</v>
      </c>
      <c r="D86">
        <f t="shared" si="0"/>
        <v>0.79668674698795161</v>
      </c>
      <c r="E86">
        <f t="shared" si="1"/>
        <v>0.86066131697620607</v>
      </c>
      <c r="F86">
        <f t="shared" si="2"/>
        <v>4.0927456051820686E-3</v>
      </c>
      <c r="G86">
        <f>USD_RUB_2020[[#This Row],[Выход сети]]/$B$34</f>
        <v>68.57749373666411</v>
      </c>
    </row>
    <row r="87" spans="1:7" x14ac:dyDescent="0.25">
      <c r="A87">
        <v>49</v>
      </c>
      <c r="B87" s="7">
        <v>43879</v>
      </c>
      <c r="C87">
        <v>63.55</v>
      </c>
      <c r="D87">
        <f t="shared" si="0"/>
        <v>0.79756526104417658</v>
      </c>
      <c r="E87">
        <f t="shared" si="1"/>
        <v>0.86036961247690658</v>
      </c>
      <c r="F87">
        <f t="shared" si="2"/>
        <v>3.9443865588858545E-3</v>
      </c>
      <c r="G87">
        <f>USD_RUB_2020[[#This Row],[Выход сети]]/$B$34</f>
        <v>68.554250722159921</v>
      </c>
    </row>
    <row r="88" spans="1:7" x14ac:dyDescent="0.25">
      <c r="A88">
        <v>50</v>
      </c>
      <c r="B88" s="7">
        <v>43880</v>
      </c>
      <c r="C88">
        <v>63.74</v>
      </c>
      <c r="D88">
        <f t="shared" si="0"/>
        <v>0.7999497991967871</v>
      </c>
      <c r="E88">
        <f t="shared" si="1"/>
        <v>0.85996610476892621</v>
      </c>
      <c r="F88">
        <f t="shared" si="2"/>
        <v>3.6019569345283756E-3</v>
      </c>
      <c r="G88">
        <f>USD_RUB_2020[[#This Row],[Выход сети]]/$B$34</f>
        <v>68.522099227988051</v>
      </c>
    </row>
    <row r="89" spans="1:7" x14ac:dyDescent="0.25">
      <c r="A89">
        <v>51</v>
      </c>
      <c r="B89" s="7">
        <v>43881</v>
      </c>
      <c r="C89">
        <v>63.69</v>
      </c>
      <c r="D89">
        <f t="shared" si="0"/>
        <v>0.7993222891566264</v>
      </c>
      <c r="E89">
        <f t="shared" si="1"/>
        <v>0.85977506209083332</v>
      </c>
      <c r="F89">
        <f t="shared" si="2"/>
        <v>3.6545377554347809E-3</v>
      </c>
      <c r="G89">
        <f>USD_RUB_2020[[#This Row],[Выход сети]]/$B$34</f>
        <v>68.506876947397615</v>
      </c>
    </row>
    <row r="90" spans="1:7" x14ac:dyDescent="0.25">
      <c r="A90">
        <v>52</v>
      </c>
      <c r="B90" s="7">
        <v>43882</v>
      </c>
      <c r="C90">
        <v>64.010000000000005</v>
      </c>
      <c r="D90">
        <f t="shared" si="0"/>
        <v>0.80333835341365456</v>
      </c>
      <c r="E90">
        <f t="shared" si="1"/>
        <v>0.86065765446575149</v>
      </c>
      <c r="F90">
        <f t="shared" si="2"/>
        <v>3.28550227310092E-3</v>
      </c>
      <c r="G90">
        <f>USD_RUB_2020[[#This Row],[Выход сети]]/$B$34</f>
        <v>68.577201907831082</v>
      </c>
    </row>
    <row r="91" spans="1:7" x14ac:dyDescent="0.25">
      <c r="A91">
        <v>53</v>
      </c>
      <c r="B91" s="7">
        <v>43883</v>
      </c>
      <c r="C91">
        <v>64.25</v>
      </c>
      <c r="D91">
        <f t="shared" si="0"/>
        <v>0.80635040160642557</v>
      </c>
      <c r="E91">
        <f t="shared" si="1"/>
        <v>0.86023887896512585</v>
      </c>
      <c r="F91">
        <f t="shared" si="2"/>
        <v>2.903967992039153E-3</v>
      </c>
      <c r="G91">
        <f>USD_RUB_2020[[#This Row],[Выход сети]]/$B$34</f>
        <v>68.543833875941232</v>
      </c>
    </row>
    <row r="92" spans="1:7" x14ac:dyDescent="0.25">
      <c r="A92">
        <v>54</v>
      </c>
      <c r="B92" s="7">
        <v>43884</v>
      </c>
      <c r="C92">
        <v>64.25</v>
      </c>
      <c r="D92">
        <f t="shared" si="0"/>
        <v>0.80635040160642557</v>
      </c>
      <c r="E92">
        <f t="shared" si="1"/>
        <v>0.86079324347548403</v>
      </c>
      <c r="F92">
        <f t="shared" si="2"/>
        <v>2.9640230307793045E-3</v>
      </c>
      <c r="G92">
        <f>USD_RUB_2020[[#This Row],[Выход сети]]/$B$34</f>
        <v>68.588005640126582</v>
      </c>
    </row>
    <row r="93" spans="1:7" x14ac:dyDescent="0.25">
      <c r="A93">
        <v>55</v>
      </c>
      <c r="B93" s="7">
        <v>43885</v>
      </c>
      <c r="C93">
        <v>64.569999999999993</v>
      </c>
      <c r="D93">
        <f t="shared" si="0"/>
        <v>0.81036646586345362</v>
      </c>
      <c r="E93">
        <f t="shared" si="1"/>
        <v>0.86156228410043312</v>
      </c>
      <c r="F93">
        <f t="shared" si="2"/>
        <v>2.6210118049538422E-3</v>
      </c>
      <c r="G93">
        <f>USD_RUB_2020[[#This Row],[Выход сети]]/$B$34</f>
        <v>68.649282797122524</v>
      </c>
    </row>
    <row r="94" spans="1:7" x14ac:dyDescent="0.25">
      <c r="A94">
        <v>56</v>
      </c>
      <c r="B94" s="7">
        <v>43886</v>
      </c>
      <c r="C94">
        <v>65.13</v>
      </c>
      <c r="D94">
        <f t="shared" si="0"/>
        <v>0.8173945783132528</v>
      </c>
      <c r="E94">
        <f t="shared" si="1"/>
        <v>0.8614504894511501</v>
      </c>
      <c r="F94">
        <f t="shared" si="2"/>
        <v>1.940923306190304E-3</v>
      </c>
      <c r="G94">
        <f>USD_RUB_2020[[#This Row],[Выход сети]]/$B$34</f>
        <v>68.640374999467653</v>
      </c>
    </row>
    <row r="95" spans="1:7" x14ac:dyDescent="0.25">
      <c r="A95">
        <v>57</v>
      </c>
      <c r="B95" s="7">
        <v>43887</v>
      </c>
      <c r="C95">
        <v>65.319999999999993</v>
      </c>
      <c r="D95">
        <f t="shared" si="0"/>
        <v>0.81977911646586321</v>
      </c>
      <c r="E95">
        <f t="shared" si="1"/>
        <v>0.86262963882111443</v>
      </c>
      <c r="F95">
        <f t="shared" si="2"/>
        <v>1.8361672661178846E-3</v>
      </c>
      <c r="G95">
        <f>USD_RUB_2020[[#This Row],[Выход сети]]/$B$34</f>
        <v>68.734329621266411</v>
      </c>
    </row>
    <row r="96" spans="1:7" x14ac:dyDescent="0.25">
      <c r="A96">
        <v>58</v>
      </c>
      <c r="B96" s="7">
        <v>43888</v>
      </c>
      <c r="C96">
        <v>65.59</v>
      </c>
      <c r="D96">
        <f t="shared" si="0"/>
        <v>0.82316767068273089</v>
      </c>
      <c r="E96">
        <f t="shared" si="1"/>
        <v>0.86379606730761449</v>
      </c>
      <c r="F96">
        <f t="shared" si="2"/>
        <v>1.6506666123088532E-3</v>
      </c>
      <c r="G96">
        <f>USD_RUB_2020[[#This Row],[Выход сети]]/$B$34</f>
        <v>68.827270643070733</v>
      </c>
    </row>
    <row r="97" spans="1:7" x14ac:dyDescent="0.25">
      <c r="A97">
        <v>59</v>
      </c>
      <c r="B97" s="7">
        <v>43889</v>
      </c>
      <c r="C97">
        <v>66.31</v>
      </c>
      <c r="D97">
        <f t="shared" si="0"/>
        <v>0.83220381526104403</v>
      </c>
      <c r="E97">
        <f t="shared" si="1"/>
        <v>0.86467258683414083</v>
      </c>
      <c r="F97">
        <f t="shared" si="2"/>
        <v>1.0542211274659388E-3</v>
      </c>
      <c r="G97">
        <f>USD_RUB_2020[[#This Row],[Выход сети]]/$B$34</f>
        <v>68.897111718944345</v>
      </c>
    </row>
    <row r="98" spans="1:7" x14ac:dyDescent="0.25">
      <c r="A98">
        <v>60</v>
      </c>
      <c r="B98" s="7">
        <v>43890</v>
      </c>
      <c r="C98">
        <v>67.040000000000006</v>
      </c>
      <c r="D98">
        <f t="shared" si="0"/>
        <v>0.84136546184738947</v>
      </c>
      <c r="E98">
        <f t="shared" si="1"/>
        <v>0.86562440166733312</v>
      </c>
      <c r="F98">
        <f t="shared" si="2"/>
        <v>5.8849616118764752E-4</v>
      </c>
      <c r="G98">
        <f>USD_RUB_2020[[#This Row],[Выход сети]]/$B$34</f>
        <v>68.972952324853111</v>
      </c>
    </row>
    <row r="99" spans="1:7" x14ac:dyDescent="0.25">
      <c r="A99">
        <v>61</v>
      </c>
      <c r="B99" s="7">
        <v>43891</v>
      </c>
      <c r="C99">
        <v>67.040000000000006</v>
      </c>
      <c r="D99">
        <f t="shared" si="0"/>
        <v>0.84136546184738947</v>
      </c>
      <c r="E99">
        <f t="shared" si="1"/>
        <v>0.86742064689977472</v>
      </c>
      <c r="F99">
        <f t="shared" si="2"/>
        <v>6.7887266811403942E-4</v>
      </c>
      <c r="G99">
        <f>USD_RUB_2020[[#This Row],[Выход сети]]/$B$34</f>
        <v>69.116077144974057</v>
      </c>
    </row>
    <row r="100" spans="1:7" x14ac:dyDescent="0.25">
      <c r="A100">
        <v>62</v>
      </c>
      <c r="B100" s="7">
        <v>43892</v>
      </c>
      <c r="C100">
        <v>66.959999999999994</v>
      </c>
      <c r="D100">
        <f t="shared" si="0"/>
        <v>0.84036144578313232</v>
      </c>
      <c r="E100">
        <f t="shared" si="1"/>
        <v>0.86955952518523505</v>
      </c>
      <c r="F100">
        <f t="shared" si="2"/>
        <v>8.5252784077149556E-4</v>
      </c>
      <c r="G100">
        <f>USD_RUB_2020[[#This Row],[Выход сети]]/$B$34</f>
        <v>69.286502966759542</v>
      </c>
    </row>
    <row r="101" spans="1:7" x14ac:dyDescent="0.25">
      <c r="A101">
        <v>63</v>
      </c>
      <c r="B101" s="7">
        <v>43893</v>
      </c>
      <c r="C101">
        <v>66.53</v>
      </c>
      <c r="D101">
        <f t="shared" si="0"/>
        <v>0.83496485943775089</v>
      </c>
      <c r="E101">
        <f t="shared" si="1"/>
        <v>0.87092123396854793</v>
      </c>
      <c r="F101">
        <f t="shared" si="2"/>
        <v>1.2928608693989494E-3</v>
      </c>
      <c r="G101">
        <f>USD_RUB_2020[[#This Row],[Выход сети]]/$B$34</f>
        <v>69.39500392261391</v>
      </c>
    </row>
    <row r="102" spans="1:7" x14ac:dyDescent="0.25">
      <c r="A102">
        <v>64</v>
      </c>
      <c r="B102" s="7">
        <v>43894</v>
      </c>
      <c r="C102">
        <v>66.19</v>
      </c>
      <c r="D102">
        <f t="shared" si="0"/>
        <v>0.83069779116465847</v>
      </c>
      <c r="E102">
        <f t="shared" si="1"/>
        <v>0.87215629395340954</v>
      </c>
      <c r="F102">
        <f t="shared" si="2"/>
        <v>1.7188074534848804E-3</v>
      </c>
      <c r="G102">
        <f>USD_RUB_2020[[#This Row],[Выход сети]]/$B$34</f>
        <v>69.493413502207687</v>
      </c>
    </row>
    <row r="103" spans="1:7" x14ac:dyDescent="0.25">
      <c r="A103">
        <v>65</v>
      </c>
      <c r="B103" s="7">
        <v>43895</v>
      </c>
      <c r="C103">
        <v>66.16</v>
      </c>
      <c r="D103">
        <f t="shared" ref="D103:D166" si="3">C103*$B$34</f>
        <v>0.83032128514056214</v>
      </c>
      <c r="E103">
        <f t="shared" ref="E103:E166" si="4" xml:space="preserve"> $N$31 * TANH(SUM(($K$31*TANH(SUM(D94*$B$31,D95*$C$31,D96*$D$31))),($L$31*TANH(SUM(D97*$E$31,D98*$F$31,D99*$G$31))),($M$31*TANH(SUM(D100*$H$31,D101*$I$31,D102*$J$31)))))</f>
        <v>0.87319855062175589</v>
      </c>
      <c r="F103">
        <f t="shared" si="2"/>
        <v>1.838459895144769E-3</v>
      </c>
      <c r="G103">
        <f>USD_RUB_2020[[#This Row],[Выход сети]]/$B$34</f>
        <v>69.57646051354152</v>
      </c>
    </row>
    <row r="104" spans="1:7" x14ac:dyDescent="0.25">
      <c r="A104">
        <v>66</v>
      </c>
      <c r="B104" s="7">
        <v>43896</v>
      </c>
      <c r="C104">
        <v>67.099999999999994</v>
      </c>
      <c r="D104">
        <f t="shared" si="3"/>
        <v>0.84211847389558214</v>
      </c>
      <c r="E104">
        <f t="shared" si="4"/>
        <v>0.87360073315630615</v>
      </c>
      <c r="F104">
        <f t="shared" si="2"/>
        <v>9.911326481594426E-4</v>
      </c>
      <c r="G104">
        <f>USD_RUB_2020[[#This Row],[Выход сети]]/$B$34</f>
        <v>69.608506417894489</v>
      </c>
    </row>
    <row r="105" spans="1:7" x14ac:dyDescent="0.25">
      <c r="A105">
        <v>67</v>
      </c>
      <c r="B105" s="7">
        <v>43897</v>
      </c>
      <c r="C105">
        <v>68.03</v>
      </c>
      <c r="D105">
        <f t="shared" si="3"/>
        <v>0.85379016064257018</v>
      </c>
      <c r="E105">
        <f t="shared" si="4"/>
        <v>0.87398651463858845</v>
      </c>
      <c r="F105">
        <f t="shared" si="2"/>
        <v>4.0789271473248308E-4</v>
      </c>
      <c r="G105">
        <f>USD_RUB_2020[[#This Row],[Выход сети]]/$B$34</f>
        <v>69.639245486402743</v>
      </c>
    </row>
    <row r="106" spans="1:7" x14ac:dyDescent="0.25">
      <c r="A106">
        <v>68</v>
      </c>
      <c r="B106" s="7">
        <v>43898</v>
      </c>
      <c r="C106">
        <v>68.06</v>
      </c>
      <c r="D106">
        <f t="shared" si="3"/>
        <v>0.85416666666666652</v>
      </c>
      <c r="E106">
        <f t="shared" si="4"/>
        <v>0.8741434846045063</v>
      </c>
      <c r="F106">
        <f t="shared" si="2"/>
        <v>3.9907325492159745E-4</v>
      </c>
      <c r="G106">
        <f>USD_RUB_2020[[#This Row],[Выход сети]]/$B$34</f>
        <v>69.651752853287078</v>
      </c>
    </row>
    <row r="107" spans="1:7" x14ac:dyDescent="0.25">
      <c r="A107">
        <v>69</v>
      </c>
      <c r="B107" s="7">
        <v>43899</v>
      </c>
      <c r="C107">
        <v>70.13</v>
      </c>
      <c r="D107">
        <f t="shared" si="3"/>
        <v>0.88014558232931706</v>
      </c>
      <c r="E107">
        <f t="shared" si="4"/>
        <v>0.87519701026231556</v>
      </c>
      <c r="F107">
        <f t="shared" si="2"/>
        <v>2.4488365502307497E-5</v>
      </c>
      <c r="G107">
        <f>USD_RUB_2020[[#This Row],[Выход сети]]/$B$34</f>
        <v>69.735697777701319</v>
      </c>
    </row>
    <row r="108" spans="1:7" x14ac:dyDescent="0.25">
      <c r="A108">
        <v>70</v>
      </c>
      <c r="B108" s="7">
        <v>43900</v>
      </c>
      <c r="C108">
        <v>72.930000000000007</v>
      </c>
      <c r="D108">
        <f t="shared" si="3"/>
        <v>0.91528614457831325</v>
      </c>
      <c r="E108">
        <f t="shared" si="4"/>
        <v>0.87381992761006322</v>
      </c>
      <c r="F108">
        <f t="shared" si="2"/>
        <v>1.7194471496579872E-3</v>
      </c>
      <c r="G108">
        <f>USD_RUB_2020[[#This Row],[Выход сети]]/$B$34</f>
        <v>69.625971831969849</v>
      </c>
    </row>
    <row r="109" spans="1:7" x14ac:dyDescent="0.25">
      <c r="A109">
        <v>71</v>
      </c>
      <c r="B109" s="7">
        <v>43901</v>
      </c>
      <c r="C109">
        <v>71.7</v>
      </c>
      <c r="D109">
        <f t="shared" si="3"/>
        <v>0.89984939759036131</v>
      </c>
      <c r="E109">
        <f t="shared" si="4"/>
        <v>0.87688666447916674</v>
      </c>
      <c r="F109">
        <f t="shared" si="2"/>
        <v>5.2728711193595127E-4</v>
      </c>
      <c r="G109">
        <f>USD_RUB_2020[[#This Row],[Выход сети]]/$B$34</f>
        <v>69.870329425700021</v>
      </c>
    </row>
    <row r="110" spans="1:7" x14ac:dyDescent="0.25">
      <c r="A110">
        <v>72</v>
      </c>
      <c r="B110" s="7">
        <v>43902</v>
      </c>
      <c r="C110">
        <v>72.8</v>
      </c>
      <c r="D110">
        <f t="shared" si="3"/>
        <v>0.9136546184738954</v>
      </c>
      <c r="E110">
        <f t="shared" si="4"/>
        <v>0.88319948361731782</v>
      </c>
      <c r="F110">
        <f t="shared" si="2"/>
        <v>9.2751523913232675E-4</v>
      </c>
      <c r="G110">
        <f>USD_RUB_2020[[#This Row],[Выход сети]]/$B$34</f>
        <v>70.373334854627899</v>
      </c>
    </row>
    <row r="111" spans="1:7" x14ac:dyDescent="0.25">
      <c r="A111">
        <v>73</v>
      </c>
      <c r="B111" s="7">
        <v>43903</v>
      </c>
      <c r="C111">
        <v>74.03</v>
      </c>
      <c r="D111">
        <f t="shared" si="3"/>
        <v>0.92909136546184723</v>
      </c>
      <c r="E111">
        <f t="shared" si="4"/>
        <v>0.88278241385028489</v>
      </c>
      <c r="F111">
        <f t="shared" si="2"/>
        <v>2.1445189993620226E-3</v>
      </c>
      <c r="G111">
        <f>USD_RUB_2020[[#This Row],[Выход сети]]/$B$34</f>
        <v>70.340102735590705</v>
      </c>
    </row>
    <row r="112" spans="1:7" x14ac:dyDescent="0.25">
      <c r="A112">
        <v>74</v>
      </c>
      <c r="B112" s="7">
        <v>43904</v>
      </c>
      <c r="C112">
        <v>72.989999999999995</v>
      </c>
      <c r="D112">
        <f t="shared" si="3"/>
        <v>0.91603915662650581</v>
      </c>
      <c r="E112">
        <f t="shared" si="4"/>
        <v>0.8873276986988955</v>
      </c>
      <c r="F112">
        <f t="shared" si="2"/>
        <v>8.243478163289374E-4</v>
      </c>
      <c r="G112">
        <f>USD_RUB_2020[[#This Row],[Выход сети]]/$B$34</f>
        <v>70.702271032327999</v>
      </c>
    </row>
    <row r="113" spans="1:7" x14ac:dyDescent="0.25">
      <c r="A113">
        <v>75</v>
      </c>
      <c r="B113" s="7">
        <v>43905</v>
      </c>
      <c r="C113">
        <v>72.989999999999995</v>
      </c>
      <c r="D113">
        <f t="shared" si="3"/>
        <v>0.91603915662650581</v>
      </c>
      <c r="E113">
        <f t="shared" si="4"/>
        <v>0.89326878400273768</v>
      </c>
      <c r="F113">
        <f t="shared" ref="F113:F176" si="5">(D113-E113)^2</f>
        <v>5.1848986942524915E-4</v>
      </c>
      <c r="G113">
        <f>USD_RUB_2020[[#This Row],[Выход сети]]/$B$34</f>
        <v>71.175656709338142</v>
      </c>
    </row>
    <row r="114" spans="1:7" x14ac:dyDescent="0.25">
      <c r="A114">
        <v>76</v>
      </c>
      <c r="B114" s="7">
        <v>43906</v>
      </c>
      <c r="C114">
        <v>73.569999999999993</v>
      </c>
      <c r="D114">
        <f t="shared" si="3"/>
        <v>0.92331827309236925</v>
      </c>
      <c r="E114">
        <f t="shared" si="4"/>
        <v>0.8929554022282713</v>
      </c>
      <c r="F114">
        <f t="shared" si="5"/>
        <v>9.2190392710988795E-4</v>
      </c>
      <c r="G114">
        <f>USD_RUB_2020[[#This Row],[Выход сети]]/$B$34</f>
        <v>71.150686449548672</v>
      </c>
    </row>
    <row r="115" spans="1:7" x14ac:dyDescent="0.25">
      <c r="A115">
        <v>77</v>
      </c>
      <c r="B115" s="7">
        <v>43907</v>
      </c>
      <c r="C115">
        <v>74.540000000000006</v>
      </c>
      <c r="D115">
        <f t="shared" si="3"/>
        <v>0.93549196787148592</v>
      </c>
      <c r="E115">
        <f t="shared" si="4"/>
        <v>0.89714600045098924</v>
      </c>
      <c r="F115">
        <f t="shared" si="5"/>
        <v>1.4704132174137923E-3</v>
      </c>
      <c r="G115">
        <f>USD_RUB_2020[[#This Row],[Выход сети]]/$B$34</f>
        <v>71.484593315934831</v>
      </c>
    </row>
    <row r="116" spans="1:7" x14ac:dyDescent="0.25">
      <c r="A116">
        <v>78</v>
      </c>
      <c r="B116" s="7">
        <v>43908</v>
      </c>
      <c r="C116">
        <v>75.959999999999994</v>
      </c>
      <c r="D116">
        <f t="shared" si="3"/>
        <v>0.95331325301204795</v>
      </c>
      <c r="E116">
        <f t="shared" si="4"/>
        <v>0.89679181652443007</v>
      </c>
      <c r="F116">
        <f t="shared" si="5"/>
        <v>3.1946727826238207E-3</v>
      </c>
      <c r="G116">
        <f>USD_RUB_2020[[#This Row],[Выход сети]]/$B$34</f>
        <v>71.4563719406666</v>
      </c>
    </row>
    <row r="117" spans="1:7" x14ac:dyDescent="0.25">
      <c r="A117">
        <v>79</v>
      </c>
      <c r="B117" s="7">
        <v>43909</v>
      </c>
      <c r="C117">
        <v>79.42</v>
      </c>
      <c r="D117">
        <f t="shared" si="3"/>
        <v>0.99673694779116451</v>
      </c>
      <c r="E117">
        <f t="shared" si="4"/>
        <v>0.89818476240690903</v>
      </c>
      <c r="F117">
        <f t="shared" si="5"/>
        <v>9.7125332440126579E-3</v>
      </c>
      <c r="G117">
        <f>USD_RUB_2020[[#This Row],[Выход сети]]/$B$34</f>
        <v>71.567361868582523</v>
      </c>
    </row>
    <row r="118" spans="1:7" x14ac:dyDescent="0.25">
      <c r="A118">
        <v>80</v>
      </c>
      <c r="B118" s="7">
        <v>43910</v>
      </c>
      <c r="C118">
        <v>79.680000000000007</v>
      </c>
      <c r="D118">
        <f t="shared" si="3"/>
        <v>0.99999999999999989</v>
      </c>
      <c r="E118">
        <f t="shared" si="4"/>
        <v>0.90017922232907566</v>
      </c>
      <c r="F118">
        <f t="shared" si="5"/>
        <v>9.9641876548280852E-3</v>
      </c>
      <c r="G118">
        <f>USD_RUB_2020[[#This Row],[Выход сети]]/$B$34</f>
        <v>71.726280435180755</v>
      </c>
    </row>
    <row r="119" spans="1:7" x14ac:dyDescent="0.25">
      <c r="A119">
        <v>81</v>
      </c>
      <c r="B119" s="7">
        <v>43911</v>
      </c>
      <c r="C119">
        <v>79.16</v>
      </c>
      <c r="D119">
        <f t="shared" si="3"/>
        <v>0.99347389558232913</v>
      </c>
      <c r="E119">
        <f t="shared" si="4"/>
        <v>0.90320833228410324</v>
      </c>
      <c r="F119">
        <f t="shared" si="5"/>
        <v>8.1478719175460228E-3</v>
      </c>
      <c r="G119">
        <f>USD_RUB_2020[[#This Row],[Выход сети]]/$B$34</f>
        <v>71.96763991639736</v>
      </c>
    </row>
    <row r="120" spans="1:7" x14ac:dyDescent="0.25">
      <c r="A120">
        <v>82</v>
      </c>
      <c r="B120" s="7">
        <v>43912</v>
      </c>
      <c r="C120">
        <v>78.88</v>
      </c>
      <c r="D120">
        <f t="shared" si="3"/>
        <v>0.98995983935742948</v>
      </c>
      <c r="E120">
        <f t="shared" si="4"/>
        <v>0.90562990524111397</v>
      </c>
      <c r="F120">
        <f t="shared" si="5"/>
        <v>7.1115377880621141E-3</v>
      </c>
      <c r="G120">
        <f>USD_RUB_2020[[#This Row],[Выход сети]]/$B$34</f>
        <v>72.160590849611978</v>
      </c>
    </row>
    <row r="121" spans="1:7" x14ac:dyDescent="0.25">
      <c r="A121">
        <v>83</v>
      </c>
      <c r="B121" s="7">
        <v>43913</v>
      </c>
      <c r="C121">
        <v>79.36</v>
      </c>
      <c r="D121">
        <f t="shared" si="3"/>
        <v>0.99598393574297173</v>
      </c>
      <c r="E121">
        <f t="shared" si="4"/>
        <v>0.90699473453859736</v>
      </c>
      <c r="F121">
        <f t="shared" si="5"/>
        <v>7.9190779309926251E-3</v>
      </c>
      <c r="G121">
        <f>USD_RUB_2020[[#This Row],[Выход сети]]/$B$34</f>
        <v>72.26934044803545</v>
      </c>
    </row>
    <row r="122" spans="1:7" x14ac:dyDescent="0.25">
      <c r="A122">
        <v>84</v>
      </c>
      <c r="B122" s="7">
        <v>43914</v>
      </c>
      <c r="C122">
        <v>79.41</v>
      </c>
      <c r="D122">
        <f t="shared" si="3"/>
        <v>0.99661144578313232</v>
      </c>
      <c r="E122">
        <f t="shared" si="4"/>
        <v>0.91132272885396082</v>
      </c>
      <c r="F122">
        <f t="shared" si="5"/>
        <v>7.2741652354243458E-3</v>
      </c>
      <c r="G122">
        <f>USD_RUB_2020[[#This Row],[Выход сети]]/$B$34</f>
        <v>72.614195035083611</v>
      </c>
    </row>
    <row r="123" spans="1:7" x14ac:dyDescent="0.25">
      <c r="A123">
        <v>85</v>
      </c>
      <c r="B123" s="7">
        <v>43915</v>
      </c>
      <c r="C123">
        <v>78.3</v>
      </c>
      <c r="D123">
        <f t="shared" si="3"/>
        <v>0.98268072289156605</v>
      </c>
      <c r="E123">
        <f t="shared" si="4"/>
        <v>0.91310572060611117</v>
      </c>
      <c r="F123">
        <f t="shared" si="5"/>
        <v>4.8406809430210519E-3</v>
      </c>
      <c r="G123">
        <f>USD_RUB_2020[[#This Row],[Выход сети]]/$B$34</f>
        <v>72.756263817894947</v>
      </c>
    </row>
    <row r="124" spans="1:7" x14ac:dyDescent="0.25">
      <c r="A124">
        <v>86</v>
      </c>
      <c r="B124" s="7">
        <v>43916</v>
      </c>
      <c r="C124">
        <v>78.08</v>
      </c>
      <c r="D124">
        <f t="shared" si="3"/>
        <v>0.9799196787148593</v>
      </c>
      <c r="E124">
        <f t="shared" si="4"/>
        <v>0.91633015613498225</v>
      </c>
      <c r="F124">
        <f t="shared" si="5"/>
        <v>4.0436273819366925E-3</v>
      </c>
      <c r="G124">
        <f>USD_RUB_2020[[#This Row],[Выход сети]]/$B$34</f>
        <v>73.013186840835402</v>
      </c>
    </row>
    <row r="125" spans="1:7" x14ac:dyDescent="0.25">
      <c r="A125">
        <v>87</v>
      </c>
      <c r="B125" s="7">
        <v>43917</v>
      </c>
      <c r="C125">
        <v>78.03</v>
      </c>
      <c r="D125">
        <f t="shared" si="3"/>
        <v>0.9792921686746987</v>
      </c>
      <c r="E125">
        <f t="shared" si="4"/>
        <v>0.91444191942145769</v>
      </c>
      <c r="F125">
        <f t="shared" si="5"/>
        <v>4.2055548282074863E-3</v>
      </c>
      <c r="G125">
        <f>USD_RUB_2020[[#This Row],[Выход сети]]/$B$34</f>
        <v>72.862732139501759</v>
      </c>
    </row>
    <row r="126" spans="1:7" x14ac:dyDescent="0.25">
      <c r="A126">
        <v>88</v>
      </c>
      <c r="B126" s="7">
        <v>43918</v>
      </c>
      <c r="C126">
        <v>78.34</v>
      </c>
      <c r="D126">
        <f t="shared" si="3"/>
        <v>0.98318273092369468</v>
      </c>
      <c r="E126">
        <f t="shared" si="4"/>
        <v>0.91418714011983937</v>
      </c>
      <c r="F126">
        <f t="shared" si="5"/>
        <v>4.7603915503730432E-3</v>
      </c>
      <c r="G126">
        <f>USD_RUB_2020[[#This Row],[Выход сети]]/$B$34</f>
        <v>72.842431324748816</v>
      </c>
    </row>
    <row r="127" spans="1:7" x14ac:dyDescent="0.25">
      <c r="A127">
        <v>89</v>
      </c>
      <c r="B127" s="7">
        <v>43919</v>
      </c>
      <c r="C127">
        <v>78.430000000000007</v>
      </c>
      <c r="D127">
        <f t="shared" si="3"/>
        <v>0.98431224899598391</v>
      </c>
      <c r="E127">
        <f t="shared" si="4"/>
        <v>0.91403099386131648</v>
      </c>
      <c r="F127">
        <f t="shared" si="5"/>
        <v>4.9394548233042167E-3</v>
      </c>
      <c r="G127">
        <f>USD_RUB_2020[[#This Row],[Выход сети]]/$B$34</f>
        <v>72.829989590869701</v>
      </c>
    </row>
    <row r="128" spans="1:7" x14ac:dyDescent="0.25">
      <c r="A128">
        <v>90</v>
      </c>
      <c r="B128" s="7">
        <v>43920</v>
      </c>
      <c r="C128">
        <v>78.91</v>
      </c>
      <c r="D128">
        <f t="shared" si="3"/>
        <v>0.99033634538152593</v>
      </c>
      <c r="E128">
        <f t="shared" si="4"/>
        <v>0.91366556668736953</v>
      </c>
      <c r="F128">
        <f t="shared" si="5"/>
        <v>5.8784083055683058E-3</v>
      </c>
      <c r="G128">
        <f>USD_RUB_2020[[#This Row],[Выход сети]]/$B$34</f>
        <v>72.800872353649609</v>
      </c>
    </row>
    <row r="129" spans="1:7" x14ac:dyDescent="0.25">
      <c r="A129">
        <v>91</v>
      </c>
      <c r="B129" s="7">
        <v>43921</v>
      </c>
      <c r="C129">
        <v>79.28</v>
      </c>
      <c r="D129">
        <f t="shared" si="3"/>
        <v>0.99497991967871469</v>
      </c>
      <c r="E129">
        <f t="shared" si="4"/>
        <v>0.91345950420579713</v>
      </c>
      <c r="F129">
        <f t="shared" si="5"/>
        <v>6.6455781388770957E-3</v>
      </c>
      <c r="G129">
        <f>USD_RUB_2020[[#This Row],[Выход сети]]/$B$34</f>
        <v>72.784453295117927</v>
      </c>
    </row>
    <row r="130" spans="1:7" x14ac:dyDescent="0.25">
      <c r="A130">
        <v>92</v>
      </c>
      <c r="B130" s="7">
        <v>43922</v>
      </c>
      <c r="C130">
        <v>78.61</v>
      </c>
      <c r="D130">
        <f t="shared" si="3"/>
        <v>0.98657128514056214</v>
      </c>
      <c r="E130">
        <f t="shared" si="4"/>
        <v>0.91258351515956249</v>
      </c>
      <c r="F130">
        <f t="shared" si="5"/>
        <v>5.4741901067613128E-3</v>
      </c>
      <c r="G130">
        <f>USD_RUB_2020[[#This Row],[Выход сети]]/$B$34</f>
        <v>72.714654487913947</v>
      </c>
    </row>
    <row r="131" spans="1:7" x14ac:dyDescent="0.25">
      <c r="A131">
        <v>93</v>
      </c>
      <c r="B131" s="7">
        <v>43923</v>
      </c>
      <c r="C131">
        <v>78.69</v>
      </c>
      <c r="D131">
        <f t="shared" si="3"/>
        <v>0.98757530120481907</v>
      </c>
      <c r="E131">
        <f t="shared" si="4"/>
        <v>0.91360621063164249</v>
      </c>
      <c r="F131">
        <f t="shared" si="5"/>
        <v>5.4714263602228001E-3</v>
      </c>
      <c r="G131">
        <f>USD_RUB_2020[[#This Row],[Выход сети]]/$B$34</f>
        <v>72.79614286312929</v>
      </c>
    </row>
    <row r="132" spans="1:7" x14ac:dyDescent="0.25">
      <c r="A132">
        <v>94</v>
      </c>
      <c r="B132" s="7">
        <v>43924</v>
      </c>
      <c r="C132">
        <v>77.739999999999995</v>
      </c>
      <c r="D132">
        <f t="shared" si="3"/>
        <v>0.97565261044176688</v>
      </c>
      <c r="E132">
        <f t="shared" si="4"/>
        <v>0.91294199343223525</v>
      </c>
      <c r="F132">
        <f t="shared" si="5"/>
        <v>3.9326214857161564E-3</v>
      </c>
      <c r="G132">
        <f>USD_RUB_2020[[#This Row],[Выход сети]]/$B$34</f>
        <v>72.743218036680517</v>
      </c>
    </row>
    <row r="133" spans="1:7" x14ac:dyDescent="0.25">
      <c r="A133">
        <v>95</v>
      </c>
      <c r="B133" s="7">
        <v>43925</v>
      </c>
      <c r="C133">
        <v>76.78</v>
      </c>
      <c r="D133">
        <f t="shared" si="3"/>
        <v>0.96360441767068261</v>
      </c>
      <c r="E133">
        <f t="shared" si="4"/>
        <v>0.91395936810413703</v>
      </c>
      <c r="F133">
        <f t="shared" si="5"/>
        <v>2.4646309464647679E-3</v>
      </c>
      <c r="G133">
        <f>USD_RUB_2020[[#This Row],[Выход сети]]/$B$34</f>
        <v>72.824282450537652</v>
      </c>
    </row>
    <row r="134" spans="1:7" x14ac:dyDescent="0.25">
      <c r="A134">
        <v>96</v>
      </c>
      <c r="B134" s="7">
        <v>43926</v>
      </c>
      <c r="C134">
        <v>76.739999999999995</v>
      </c>
      <c r="D134">
        <f t="shared" si="3"/>
        <v>0.96310240963855398</v>
      </c>
      <c r="E134">
        <f t="shared" si="4"/>
        <v>0.91373882832168751</v>
      </c>
      <c r="F134">
        <f t="shared" si="5"/>
        <v>2.4367631604268881E-3</v>
      </c>
      <c r="G134">
        <f>USD_RUB_2020[[#This Row],[Выход сети]]/$B$34</f>
        <v>72.80670984067207</v>
      </c>
    </row>
    <row r="135" spans="1:7" x14ac:dyDescent="0.25">
      <c r="A135">
        <v>97</v>
      </c>
      <c r="B135" s="7">
        <v>43927</v>
      </c>
      <c r="C135">
        <v>76.67</v>
      </c>
      <c r="D135">
        <f t="shared" si="3"/>
        <v>0.96222389558232924</v>
      </c>
      <c r="E135">
        <f t="shared" si="4"/>
        <v>0.91236783053597414</v>
      </c>
      <c r="F135">
        <f t="shared" si="5"/>
        <v>2.4856272219063898E-3</v>
      </c>
      <c r="G135">
        <f>USD_RUB_2020[[#This Row],[Выход сети]]/$B$34</f>
        <v>72.697468737106433</v>
      </c>
    </row>
    <row r="136" spans="1:7" x14ac:dyDescent="0.25">
      <c r="A136">
        <v>98</v>
      </c>
      <c r="B136" s="7">
        <v>43928</v>
      </c>
      <c r="C136">
        <v>76.06</v>
      </c>
      <c r="D136">
        <f t="shared" si="3"/>
        <v>0.95456827309236936</v>
      </c>
      <c r="E136">
        <f t="shared" si="4"/>
        <v>0.91273455473167986</v>
      </c>
      <c r="F136">
        <f t="shared" si="5"/>
        <v>1.7500599918814897E-3</v>
      </c>
      <c r="G136">
        <f>USD_RUB_2020[[#This Row],[Выход сети]]/$B$34</f>
        <v>72.72668932102026</v>
      </c>
    </row>
    <row r="137" spans="1:7" x14ac:dyDescent="0.25">
      <c r="A137">
        <v>99</v>
      </c>
      <c r="B137" s="7">
        <v>43929</v>
      </c>
      <c r="C137">
        <v>75.59</v>
      </c>
      <c r="D137">
        <f t="shared" si="3"/>
        <v>0.9486696787148593</v>
      </c>
      <c r="E137">
        <f t="shared" si="4"/>
        <v>0.91104018466792303</v>
      </c>
      <c r="F137">
        <f t="shared" si="5"/>
        <v>1.4159788222284126E-3</v>
      </c>
      <c r="G137">
        <f>USD_RUB_2020[[#This Row],[Выход сети]]/$B$34</f>
        <v>72.591681914340114</v>
      </c>
    </row>
    <row r="138" spans="1:7" x14ac:dyDescent="0.25">
      <c r="A138">
        <v>100</v>
      </c>
      <c r="B138" s="7">
        <v>43930</v>
      </c>
      <c r="C138">
        <v>75.069999999999993</v>
      </c>
      <c r="D138">
        <f t="shared" si="3"/>
        <v>0.94214357429718854</v>
      </c>
      <c r="E138">
        <f t="shared" si="4"/>
        <v>0.90982417108810532</v>
      </c>
      <c r="F138">
        <f t="shared" si="5"/>
        <v>1.0445438237912986E-3</v>
      </c>
      <c r="G138">
        <f>USD_RUB_2020[[#This Row],[Выход сети]]/$B$34</f>
        <v>72.494789952300238</v>
      </c>
    </row>
    <row r="139" spans="1:7" x14ac:dyDescent="0.25">
      <c r="A139">
        <v>101</v>
      </c>
      <c r="B139" s="7">
        <v>43931</v>
      </c>
      <c r="C139">
        <v>74.19</v>
      </c>
      <c r="D139">
        <f t="shared" si="3"/>
        <v>0.93109939759036131</v>
      </c>
      <c r="E139">
        <f t="shared" si="4"/>
        <v>0.90827214342536033</v>
      </c>
      <c r="F139">
        <f t="shared" si="5"/>
        <v>5.2108353271355446E-4</v>
      </c>
      <c r="G139">
        <f>USD_RUB_2020[[#This Row],[Выход сети]]/$B$34</f>
        <v>72.371124388132728</v>
      </c>
    </row>
    <row r="140" spans="1:7" x14ac:dyDescent="0.25">
      <c r="A140">
        <v>102</v>
      </c>
      <c r="B140" s="7">
        <v>43932</v>
      </c>
      <c r="C140">
        <v>73.989999999999995</v>
      </c>
      <c r="D140">
        <f t="shared" si="3"/>
        <v>0.92858935742971871</v>
      </c>
      <c r="E140">
        <f t="shared" si="4"/>
        <v>0.90704601595083822</v>
      </c>
      <c r="F140">
        <f t="shared" si="5"/>
        <v>4.6411556207565238E-4</v>
      </c>
      <c r="G140">
        <f>USD_RUB_2020[[#This Row],[Выход сети]]/$B$34</f>
        <v>72.273426550962796</v>
      </c>
    </row>
    <row r="141" spans="1:7" x14ac:dyDescent="0.25">
      <c r="A141">
        <v>103</v>
      </c>
      <c r="B141" s="7">
        <v>43933</v>
      </c>
      <c r="C141">
        <v>73.87</v>
      </c>
      <c r="D141">
        <f t="shared" si="3"/>
        <v>0.92708333333333326</v>
      </c>
      <c r="E141">
        <f t="shared" si="4"/>
        <v>0.90556556007314859</v>
      </c>
      <c r="F141">
        <f t="shared" si="5"/>
        <v>4.6301456607671836E-4</v>
      </c>
      <c r="G141">
        <f>USD_RUB_2020[[#This Row],[Выход сети]]/$B$34</f>
        <v>72.155463826628491</v>
      </c>
    </row>
    <row r="142" spans="1:7" x14ac:dyDescent="0.25">
      <c r="A142">
        <v>104</v>
      </c>
      <c r="B142" s="7">
        <v>43934</v>
      </c>
      <c r="C142">
        <v>73.56</v>
      </c>
      <c r="D142">
        <f t="shared" si="3"/>
        <v>0.92319277108433728</v>
      </c>
      <c r="E142">
        <f t="shared" si="4"/>
        <v>0.90463525440714421</v>
      </c>
      <c r="F142">
        <f t="shared" si="5"/>
        <v>3.4438142522429913E-4</v>
      </c>
      <c r="G142">
        <f>USD_RUB_2020[[#This Row],[Выход сети]]/$B$34</f>
        <v>72.081337071161258</v>
      </c>
    </row>
    <row r="143" spans="1:7" x14ac:dyDescent="0.25">
      <c r="A143">
        <v>105</v>
      </c>
      <c r="B143" s="7">
        <v>43935</v>
      </c>
      <c r="C143">
        <v>73.39</v>
      </c>
      <c r="D143">
        <f t="shared" si="3"/>
        <v>0.92105923694779102</v>
      </c>
      <c r="E143">
        <f t="shared" si="4"/>
        <v>0.90335248949363411</v>
      </c>
      <c r="F143">
        <f t="shared" si="5"/>
        <v>3.135289054052919E-4</v>
      </c>
      <c r="G143">
        <f>USD_RUB_2020[[#This Row],[Выход сети]]/$B$34</f>
        <v>71.979126362852782</v>
      </c>
    </row>
    <row r="144" spans="1:7" x14ac:dyDescent="0.25">
      <c r="A144">
        <v>106</v>
      </c>
      <c r="B144" s="7">
        <v>43936</v>
      </c>
      <c r="C144">
        <v>73.510000000000005</v>
      </c>
      <c r="D144">
        <f t="shared" si="3"/>
        <v>0.92256526104417669</v>
      </c>
      <c r="E144">
        <f t="shared" si="4"/>
        <v>0.90159495108464294</v>
      </c>
      <c r="F144">
        <f t="shared" si="5"/>
        <v>4.3975389979892041E-4</v>
      </c>
      <c r="G144">
        <f>USD_RUB_2020[[#This Row],[Выход сети]]/$B$34</f>
        <v>71.839085702424356</v>
      </c>
    </row>
    <row r="145" spans="1:7" x14ac:dyDescent="0.25">
      <c r="A145">
        <v>107</v>
      </c>
      <c r="B145" s="7">
        <v>43937</v>
      </c>
      <c r="C145">
        <v>74.34</v>
      </c>
      <c r="D145">
        <f t="shared" si="3"/>
        <v>0.93298192771084332</v>
      </c>
      <c r="E145">
        <f t="shared" si="4"/>
        <v>0.90061421352227733</v>
      </c>
      <c r="F145">
        <f t="shared" si="5"/>
        <v>1.0476689217926961E-3</v>
      </c>
      <c r="G145">
        <f>USD_RUB_2020[[#This Row],[Выход сети]]/$B$34</f>
        <v>71.76094053345507</v>
      </c>
    </row>
    <row r="146" spans="1:7" x14ac:dyDescent="0.25">
      <c r="A146">
        <v>108</v>
      </c>
      <c r="B146" s="7">
        <v>43938</v>
      </c>
      <c r="C146">
        <v>74.12</v>
      </c>
      <c r="D146">
        <f t="shared" si="3"/>
        <v>0.93022088353413646</v>
      </c>
      <c r="E146">
        <f t="shared" si="4"/>
        <v>0.89939471032848306</v>
      </c>
      <c r="F146">
        <f t="shared" si="5"/>
        <v>9.5025295450494335E-4</v>
      </c>
      <c r="G146">
        <f>USD_RUB_2020[[#This Row],[Выход сети]]/$B$34</f>
        <v>71.663770518973536</v>
      </c>
    </row>
    <row r="147" spans="1:7" x14ac:dyDescent="0.25">
      <c r="A147">
        <v>109</v>
      </c>
      <c r="B147" s="7">
        <v>43939</v>
      </c>
      <c r="C147">
        <v>73.930000000000007</v>
      </c>
      <c r="D147">
        <f t="shared" si="3"/>
        <v>0.92783634538152604</v>
      </c>
      <c r="E147">
        <f t="shared" si="4"/>
        <v>0.90007677912555684</v>
      </c>
      <c r="F147">
        <f t="shared" si="5"/>
        <v>7.7059351871954407E-4</v>
      </c>
      <c r="G147">
        <f>USD_RUB_2020[[#This Row],[Выход сети]]/$B$34</f>
        <v>71.718117760724382</v>
      </c>
    </row>
    <row r="148" spans="1:7" x14ac:dyDescent="0.25">
      <c r="A148">
        <v>110</v>
      </c>
      <c r="B148" s="7">
        <v>43940</v>
      </c>
      <c r="C148">
        <v>73.94</v>
      </c>
      <c r="D148">
        <f t="shared" si="3"/>
        <v>0.92796184738955811</v>
      </c>
      <c r="E148">
        <f t="shared" si="4"/>
        <v>0.89968154486353324</v>
      </c>
      <c r="F148">
        <f t="shared" si="5"/>
        <v>7.9977551096348861E-4</v>
      </c>
      <c r="G148">
        <f>USD_RUB_2020[[#This Row],[Выход сети]]/$B$34</f>
        <v>71.686625494726343</v>
      </c>
    </row>
    <row r="149" spans="1:7" x14ac:dyDescent="0.25">
      <c r="A149">
        <v>111</v>
      </c>
      <c r="B149" s="7">
        <v>43941</v>
      </c>
      <c r="C149">
        <v>74.3</v>
      </c>
      <c r="D149">
        <f t="shared" si="3"/>
        <v>0.93247991967871469</v>
      </c>
      <c r="E149">
        <f t="shared" si="4"/>
        <v>0.8990903713660221</v>
      </c>
      <c r="F149">
        <f t="shared" si="5"/>
        <v>1.1148619365256322E-3</v>
      </c>
      <c r="G149">
        <f>USD_RUB_2020[[#This Row],[Выход сети]]/$B$34</f>
        <v>71.639520790444649</v>
      </c>
    </row>
    <row r="150" spans="1:7" x14ac:dyDescent="0.25">
      <c r="A150">
        <v>112</v>
      </c>
      <c r="B150" s="7">
        <v>43942</v>
      </c>
      <c r="C150">
        <v>75.430000000000007</v>
      </c>
      <c r="D150">
        <f t="shared" si="3"/>
        <v>0.94666164658634533</v>
      </c>
      <c r="E150">
        <f t="shared" si="4"/>
        <v>0.89994941556046404</v>
      </c>
      <c r="F150">
        <f t="shared" si="5"/>
        <v>2.1820325274153067E-3</v>
      </c>
      <c r="G150">
        <f>USD_RUB_2020[[#This Row],[Выход сети]]/$B$34</f>
        <v>71.707969431857791</v>
      </c>
    </row>
    <row r="151" spans="1:7" x14ac:dyDescent="0.25">
      <c r="A151">
        <v>113</v>
      </c>
      <c r="B151" s="7">
        <v>43943</v>
      </c>
      <c r="C151">
        <v>76.739999999999995</v>
      </c>
      <c r="D151">
        <f t="shared" si="3"/>
        <v>0.96310240963855398</v>
      </c>
      <c r="E151">
        <f t="shared" si="4"/>
        <v>0.89986735410935303</v>
      </c>
      <c r="F151">
        <f t="shared" si="5"/>
        <v>3.9986722477811272E-3</v>
      </c>
      <c r="G151">
        <f>USD_RUB_2020[[#This Row],[Выход сети]]/$B$34</f>
        <v>71.701430775433266</v>
      </c>
    </row>
    <row r="152" spans="1:7" x14ac:dyDescent="0.25">
      <c r="A152">
        <v>114</v>
      </c>
      <c r="B152" s="7">
        <v>43944</v>
      </c>
      <c r="C152">
        <v>75.98</v>
      </c>
      <c r="D152">
        <f t="shared" si="3"/>
        <v>0.95356425702811232</v>
      </c>
      <c r="E152">
        <f t="shared" si="4"/>
        <v>0.90163646489382099</v>
      </c>
      <c r="F152">
        <f t="shared" si="5"/>
        <v>2.6964955959421682E-3</v>
      </c>
      <c r="G152">
        <f>USD_RUB_2020[[#This Row],[Выход сети]]/$B$34</f>
        <v>71.84239352273967</v>
      </c>
    </row>
    <row r="153" spans="1:7" x14ac:dyDescent="0.25">
      <c r="A153">
        <v>115</v>
      </c>
      <c r="B153" s="7">
        <v>43945</v>
      </c>
      <c r="C153">
        <v>74.84</v>
      </c>
      <c r="D153">
        <f t="shared" si="3"/>
        <v>0.93925702811244971</v>
      </c>
      <c r="E153">
        <f t="shared" si="4"/>
        <v>0.90297864857099386</v>
      </c>
      <c r="F153">
        <f t="shared" si="5"/>
        <v>1.3161208221539225E-3</v>
      </c>
      <c r="G153">
        <f>USD_RUB_2020[[#This Row],[Выход сети]]/$B$34</f>
        <v>71.949338718136801</v>
      </c>
    </row>
    <row r="154" spans="1:7" x14ac:dyDescent="0.25">
      <c r="A154">
        <v>116</v>
      </c>
      <c r="B154" s="7">
        <v>43946</v>
      </c>
      <c r="C154">
        <v>74.58</v>
      </c>
      <c r="D154">
        <f t="shared" si="3"/>
        <v>0.93599397590361433</v>
      </c>
      <c r="E154">
        <f t="shared" si="4"/>
        <v>0.90289249142516259</v>
      </c>
      <c r="F154">
        <f t="shared" si="5"/>
        <v>1.0957082746771813E-3</v>
      </c>
      <c r="G154">
        <f>USD_RUB_2020[[#This Row],[Выход сети]]/$B$34</f>
        <v>71.942473716756965</v>
      </c>
    </row>
    <row r="155" spans="1:7" x14ac:dyDescent="0.25">
      <c r="A155">
        <v>117</v>
      </c>
      <c r="B155" s="7">
        <v>43947</v>
      </c>
      <c r="C155">
        <v>74.58</v>
      </c>
      <c r="D155">
        <f t="shared" si="3"/>
        <v>0.93599397590361433</v>
      </c>
      <c r="E155">
        <f t="shared" si="4"/>
        <v>0.90282026013438099</v>
      </c>
      <c r="F155">
        <f t="shared" si="5"/>
        <v>1.1004954179378804E-3</v>
      </c>
      <c r="G155">
        <f>USD_RUB_2020[[#This Row],[Выход сети]]/$B$34</f>
        <v>71.936718327507492</v>
      </c>
    </row>
    <row r="156" spans="1:7" x14ac:dyDescent="0.25">
      <c r="A156">
        <v>118</v>
      </c>
      <c r="B156" s="7">
        <v>43948</v>
      </c>
      <c r="C156">
        <v>74.55</v>
      </c>
      <c r="D156">
        <f t="shared" si="3"/>
        <v>0.93561746987951788</v>
      </c>
      <c r="E156">
        <f t="shared" si="4"/>
        <v>0.90436888013540095</v>
      </c>
      <c r="F156">
        <f t="shared" si="5"/>
        <v>9.7647436099612965E-4</v>
      </c>
      <c r="G156">
        <f>USD_RUB_2020[[#This Row],[Выход сети]]/$B$34</f>
        <v>72.060112369188758</v>
      </c>
    </row>
    <row r="157" spans="1:7" x14ac:dyDescent="0.25">
      <c r="A157">
        <v>119</v>
      </c>
      <c r="B157" s="7">
        <v>43949</v>
      </c>
      <c r="C157">
        <v>74.37</v>
      </c>
      <c r="D157">
        <f t="shared" si="3"/>
        <v>0.93335843373493965</v>
      </c>
      <c r="E157">
        <f t="shared" si="4"/>
        <v>0.90467529693845172</v>
      </c>
      <c r="F157">
        <f t="shared" si="5"/>
        <v>8.2272233648603978E-4</v>
      </c>
      <c r="G157">
        <f>USD_RUB_2020[[#This Row],[Выход сети]]/$B$34</f>
        <v>72.084527660055841</v>
      </c>
    </row>
    <row r="158" spans="1:7" x14ac:dyDescent="0.25">
      <c r="A158">
        <v>120</v>
      </c>
      <c r="B158" s="7">
        <v>43950</v>
      </c>
      <c r="C158">
        <v>74.03</v>
      </c>
      <c r="D158">
        <f t="shared" si="3"/>
        <v>0.92909136546184723</v>
      </c>
      <c r="E158">
        <f t="shared" si="4"/>
        <v>0.90465138427664804</v>
      </c>
      <c r="F158">
        <f t="shared" si="5"/>
        <v>5.973126803328903E-4</v>
      </c>
      <c r="G158">
        <f>USD_RUB_2020[[#This Row],[Выход сети]]/$B$34</f>
        <v>72.082622299163333</v>
      </c>
    </row>
    <row r="159" spans="1:7" x14ac:dyDescent="0.25">
      <c r="A159">
        <v>121</v>
      </c>
      <c r="B159" s="7">
        <v>43951</v>
      </c>
      <c r="C159">
        <v>73.430000000000007</v>
      </c>
      <c r="D159">
        <f t="shared" si="3"/>
        <v>0.92156124497991965</v>
      </c>
      <c r="E159">
        <f t="shared" si="4"/>
        <v>0.90307927492247297</v>
      </c>
      <c r="F159">
        <f t="shared" si="5"/>
        <v>3.4158321720435537E-4</v>
      </c>
      <c r="G159">
        <f>USD_RUB_2020[[#This Row],[Выход сети]]/$B$34</f>
        <v>71.957356625822655</v>
      </c>
    </row>
    <row r="160" spans="1:7" x14ac:dyDescent="0.25">
      <c r="A160">
        <v>122</v>
      </c>
      <c r="B160" s="7">
        <v>43952</v>
      </c>
      <c r="C160">
        <v>73.72</v>
      </c>
      <c r="D160">
        <f t="shared" si="3"/>
        <v>0.92520080321285125</v>
      </c>
      <c r="E160">
        <f t="shared" si="4"/>
        <v>0.901782208687533</v>
      </c>
      <c r="F160">
        <f t="shared" si="5"/>
        <v>5.4843056954126585E-4</v>
      </c>
      <c r="G160">
        <f>USD_RUB_2020[[#This Row],[Выход сети]]/$B$34</f>
        <v>71.854006388222643</v>
      </c>
    </row>
    <row r="161" spans="1:7" x14ac:dyDescent="0.25">
      <c r="A161">
        <v>123</v>
      </c>
      <c r="B161" s="7">
        <v>43953</v>
      </c>
      <c r="C161">
        <v>73.98</v>
      </c>
      <c r="D161">
        <f t="shared" si="3"/>
        <v>0.92846385542168663</v>
      </c>
      <c r="E161">
        <f t="shared" si="4"/>
        <v>0.90091962425296168</v>
      </c>
      <c r="F161">
        <f t="shared" si="5"/>
        <v>7.5868467067615917E-4</v>
      </c>
      <c r="G161">
        <f>USD_RUB_2020[[#This Row],[Выход сети]]/$B$34</f>
        <v>71.785275660476003</v>
      </c>
    </row>
    <row r="162" spans="1:7" x14ac:dyDescent="0.25">
      <c r="A162">
        <v>124</v>
      </c>
      <c r="B162" s="7">
        <v>43954</v>
      </c>
      <c r="C162">
        <v>74.14</v>
      </c>
      <c r="D162">
        <f t="shared" si="3"/>
        <v>0.93047188755020072</v>
      </c>
      <c r="E162">
        <f t="shared" si="4"/>
        <v>0.90088252954104553</v>
      </c>
      <c r="F162">
        <f t="shared" si="5"/>
        <v>8.7553010739395616E-4</v>
      </c>
      <c r="G162">
        <f>USD_RUB_2020[[#This Row],[Выход сети]]/$B$34</f>
        <v>71.782319953830523</v>
      </c>
    </row>
    <row r="163" spans="1:7" x14ac:dyDescent="0.25">
      <c r="A163">
        <v>125</v>
      </c>
      <c r="B163" s="7">
        <v>43955</v>
      </c>
      <c r="C163">
        <v>74.760000000000005</v>
      </c>
      <c r="D163">
        <f t="shared" si="3"/>
        <v>0.93825301204819267</v>
      </c>
      <c r="E163">
        <f t="shared" si="4"/>
        <v>0.90080168709485231</v>
      </c>
      <c r="F163">
        <f t="shared" si="5"/>
        <v>1.4026017407606942E-3</v>
      </c>
      <c r="G163">
        <f>USD_RUB_2020[[#This Row],[Выход сети]]/$B$34</f>
        <v>71.775878427717842</v>
      </c>
    </row>
    <row r="164" spans="1:7" x14ac:dyDescent="0.25">
      <c r="A164">
        <v>126</v>
      </c>
      <c r="B164" s="7">
        <v>43956</v>
      </c>
      <c r="C164">
        <v>74.849999999999994</v>
      </c>
      <c r="D164">
        <f t="shared" si="3"/>
        <v>0.93938253012048167</v>
      </c>
      <c r="E164">
        <f t="shared" si="4"/>
        <v>0.8998416980904631</v>
      </c>
      <c r="F164">
        <f t="shared" si="5"/>
        <v>1.5634773976261425E-3</v>
      </c>
      <c r="G164">
        <f>USD_RUB_2020[[#This Row],[Выход сети]]/$B$34</f>
        <v>71.699386503848118</v>
      </c>
    </row>
    <row r="165" spans="1:7" x14ac:dyDescent="0.25">
      <c r="A165">
        <v>127</v>
      </c>
      <c r="B165" s="7">
        <v>43957</v>
      </c>
      <c r="C165">
        <v>74.150000000000006</v>
      </c>
      <c r="D165">
        <f t="shared" si="3"/>
        <v>0.9305973895582329</v>
      </c>
      <c r="E165">
        <f t="shared" si="4"/>
        <v>0.90059708005385264</v>
      </c>
      <c r="F165">
        <f t="shared" si="5"/>
        <v>9.0001857035860869E-4</v>
      </c>
      <c r="G165">
        <f>USD_RUB_2020[[#This Row],[Выход сети]]/$B$34</f>
        <v>71.759575338690993</v>
      </c>
    </row>
    <row r="166" spans="1:7" x14ac:dyDescent="0.25">
      <c r="A166">
        <v>128</v>
      </c>
      <c r="B166" s="7">
        <v>43958</v>
      </c>
      <c r="C166">
        <v>74.25</v>
      </c>
      <c r="D166">
        <f t="shared" si="3"/>
        <v>0.93185240963855409</v>
      </c>
      <c r="E166">
        <f t="shared" si="4"/>
        <v>0.90063795004691172</v>
      </c>
      <c r="F166">
        <f t="shared" si="5"/>
        <v>9.7434248759827459E-4</v>
      </c>
      <c r="G166">
        <f>USD_RUB_2020[[#This Row],[Выход сети]]/$B$34</f>
        <v>71.762831859737929</v>
      </c>
    </row>
    <row r="167" spans="1:7" x14ac:dyDescent="0.25">
      <c r="A167">
        <v>129</v>
      </c>
      <c r="B167" s="7">
        <v>43959</v>
      </c>
      <c r="C167">
        <v>73.900000000000006</v>
      </c>
      <c r="D167">
        <f t="shared" ref="D167:D230" si="6">C167*$B$34</f>
        <v>0.92745983935742971</v>
      </c>
      <c r="E167">
        <f t="shared" ref="E167:E230" si="7" xml:space="preserve"> $N$31 * TANH(SUM(($K$31*TANH(SUM(D158*$B$31,D159*$C$31,D160*$D$31))),($L$31*TANH(SUM(D161*$E$31,D162*$F$31,D163*$G$31))),($M$31*TANH(SUM(D164*$H$31,D165*$I$31,D166*$J$31)))))</f>
        <v>0.90045569098441469</v>
      </c>
      <c r="F167">
        <f t="shared" si="5"/>
        <v>7.2922402935180939E-4</v>
      </c>
      <c r="G167">
        <f>USD_RUB_2020[[#This Row],[Выход сети]]/$B$34</f>
        <v>71.748309457638172</v>
      </c>
    </row>
    <row r="168" spans="1:7" x14ac:dyDescent="0.25">
      <c r="A168">
        <v>130</v>
      </c>
      <c r="B168" s="7">
        <v>43960</v>
      </c>
      <c r="C168">
        <v>73.73</v>
      </c>
      <c r="D168">
        <f t="shared" si="6"/>
        <v>0.92532630522088344</v>
      </c>
      <c r="E168">
        <f t="shared" si="7"/>
        <v>0.90150313590781506</v>
      </c>
      <c r="F168">
        <f t="shared" si="5"/>
        <v>5.6754339611912307E-4</v>
      </c>
      <c r="G168">
        <f>USD_RUB_2020[[#This Row],[Выход сети]]/$B$34</f>
        <v>71.831769869134718</v>
      </c>
    </row>
    <row r="169" spans="1:7" x14ac:dyDescent="0.25">
      <c r="A169">
        <v>131</v>
      </c>
      <c r="B169" s="7">
        <v>43961</v>
      </c>
      <c r="C169">
        <v>73.73</v>
      </c>
      <c r="D169">
        <f t="shared" si="6"/>
        <v>0.92532630522088344</v>
      </c>
      <c r="E169">
        <f t="shared" si="7"/>
        <v>0.90145940417958237</v>
      </c>
      <c r="F169">
        <f t="shared" si="5"/>
        <v>5.6962896531525804E-4</v>
      </c>
      <c r="G169">
        <f>USD_RUB_2020[[#This Row],[Выход сети]]/$B$34</f>
        <v>71.828285325029128</v>
      </c>
    </row>
    <row r="170" spans="1:7" x14ac:dyDescent="0.25">
      <c r="A170">
        <v>132</v>
      </c>
      <c r="B170" s="7">
        <v>43962</v>
      </c>
      <c r="C170">
        <v>73.709999999999994</v>
      </c>
      <c r="D170">
        <f t="shared" si="6"/>
        <v>0.92507530120481907</v>
      </c>
      <c r="E170">
        <f t="shared" si="7"/>
        <v>0.90101582385847923</v>
      </c>
      <c r="F170">
        <f t="shared" si="5"/>
        <v>5.7885845017904001E-4</v>
      </c>
      <c r="G170">
        <f>USD_RUB_2020[[#This Row],[Выход сети]]/$B$34</f>
        <v>71.792940845043631</v>
      </c>
    </row>
    <row r="171" spans="1:7" x14ac:dyDescent="0.25">
      <c r="A171">
        <v>133</v>
      </c>
      <c r="B171" s="7">
        <v>43963</v>
      </c>
      <c r="C171">
        <v>73.55</v>
      </c>
      <c r="D171">
        <f t="shared" si="6"/>
        <v>0.9230672690763051</v>
      </c>
      <c r="E171">
        <f t="shared" si="7"/>
        <v>0.90117396278288042</v>
      </c>
      <c r="F171">
        <f t="shared" si="5"/>
        <v>4.7931686045770848E-4</v>
      </c>
      <c r="G171">
        <f>USD_RUB_2020[[#This Row],[Выход сети]]/$B$34</f>
        <v>71.805541354539926</v>
      </c>
    </row>
    <row r="172" spans="1:7" x14ac:dyDescent="0.25">
      <c r="A172">
        <v>134</v>
      </c>
      <c r="B172" s="7">
        <v>43964</v>
      </c>
      <c r="C172">
        <v>73.430000000000007</v>
      </c>
      <c r="D172">
        <f t="shared" si="6"/>
        <v>0.92156124497991965</v>
      </c>
      <c r="E172">
        <f t="shared" si="7"/>
        <v>0.89987480239435735</v>
      </c>
      <c r="F172">
        <f t="shared" si="5"/>
        <v>4.7030179201688974E-4</v>
      </c>
      <c r="G172">
        <f>USD_RUB_2020[[#This Row],[Выход сети]]/$B$34</f>
        <v>71.702024254782401</v>
      </c>
    </row>
    <row r="173" spans="1:7" x14ac:dyDescent="0.25">
      <c r="A173">
        <v>135</v>
      </c>
      <c r="B173" s="7">
        <v>43965</v>
      </c>
      <c r="C173">
        <v>73.7</v>
      </c>
      <c r="D173">
        <f t="shared" si="6"/>
        <v>0.9249497991967871</v>
      </c>
      <c r="E173">
        <f t="shared" si="7"/>
        <v>0.89990435790149037</v>
      </c>
      <c r="F173">
        <f t="shared" si="5"/>
        <v>6.2727412967615494E-4</v>
      </c>
      <c r="G173">
        <f>USD_RUB_2020[[#This Row],[Выход сети]]/$B$34</f>
        <v>71.704379237590757</v>
      </c>
    </row>
    <row r="174" spans="1:7" x14ac:dyDescent="0.25">
      <c r="A174">
        <v>136</v>
      </c>
      <c r="B174" s="7">
        <v>43966</v>
      </c>
      <c r="C174">
        <v>73.73</v>
      </c>
      <c r="D174">
        <f t="shared" si="6"/>
        <v>0.92532630522088344</v>
      </c>
      <c r="E174">
        <f t="shared" si="7"/>
        <v>0.89913745142152413</v>
      </c>
      <c r="F174">
        <f t="shared" si="5"/>
        <v>6.8585606332421673E-4</v>
      </c>
      <c r="G174">
        <f>USD_RUB_2020[[#This Row],[Выход сети]]/$B$34</f>
        <v>71.643272129267046</v>
      </c>
    </row>
    <row r="175" spans="1:7" x14ac:dyDescent="0.25">
      <c r="A175">
        <v>137</v>
      </c>
      <c r="B175" s="7">
        <v>43967</v>
      </c>
      <c r="C175">
        <v>73.48</v>
      </c>
      <c r="D175">
        <f t="shared" si="6"/>
        <v>0.92218875502008024</v>
      </c>
      <c r="E175">
        <f t="shared" si="7"/>
        <v>0.89932274781133636</v>
      </c>
      <c r="F175">
        <f t="shared" si="5"/>
        <v>5.2285428567032692E-4</v>
      </c>
      <c r="G175">
        <f>USD_RUB_2020[[#This Row],[Выход сети]]/$B$34</f>
        <v>71.658036545607288</v>
      </c>
    </row>
    <row r="176" spans="1:7" x14ac:dyDescent="0.25">
      <c r="A176">
        <v>138</v>
      </c>
      <c r="B176" s="7">
        <v>43968</v>
      </c>
      <c r="C176">
        <v>73.489999999999995</v>
      </c>
      <c r="D176">
        <f t="shared" si="6"/>
        <v>0.92231425702811221</v>
      </c>
      <c r="E176">
        <f t="shared" si="7"/>
        <v>0.89932485991061617</v>
      </c>
      <c r="F176">
        <f t="shared" si="5"/>
        <v>5.28512379825935E-4</v>
      </c>
      <c r="G176">
        <f>USD_RUB_2020[[#This Row],[Выход сети]]/$B$34</f>
        <v>71.6582048376779</v>
      </c>
    </row>
    <row r="177" spans="1:7" x14ac:dyDescent="0.25">
      <c r="A177">
        <v>139</v>
      </c>
      <c r="B177" s="7">
        <v>43969</v>
      </c>
      <c r="C177">
        <v>73.22</v>
      </c>
      <c r="D177">
        <f t="shared" si="6"/>
        <v>0.91892570281124486</v>
      </c>
      <c r="E177">
        <f t="shared" si="7"/>
        <v>0.89881372727605158</v>
      </c>
      <c r="F177">
        <f t="shared" ref="F177:F240" si="8">(D177-E177)^2</f>
        <v>4.0449155992821316E-4</v>
      </c>
      <c r="G177">
        <f>USD_RUB_2020[[#This Row],[Выход сети]]/$B$34</f>
        <v>71.617477789355803</v>
      </c>
    </row>
    <row r="178" spans="1:7" x14ac:dyDescent="0.25">
      <c r="A178">
        <v>140</v>
      </c>
      <c r="B178" s="7">
        <v>43970</v>
      </c>
      <c r="C178">
        <v>72.709999999999994</v>
      </c>
      <c r="D178">
        <f t="shared" si="6"/>
        <v>0.91252510040160617</v>
      </c>
      <c r="E178">
        <f t="shared" si="7"/>
        <v>0.89902432701142199</v>
      </c>
      <c r="F178">
        <f t="shared" si="8"/>
        <v>1.8227088213310536E-4</v>
      </c>
      <c r="G178">
        <f>USD_RUB_2020[[#This Row],[Выход сети]]/$B$34</f>
        <v>71.634258376270111</v>
      </c>
    </row>
    <row r="179" spans="1:7" x14ac:dyDescent="0.25">
      <c r="A179">
        <v>141</v>
      </c>
      <c r="B179" s="7">
        <v>43971</v>
      </c>
      <c r="C179">
        <v>72.239999999999995</v>
      </c>
      <c r="D179">
        <f t="shared" si="6"/>
        <v>0.90662650602409622</v>
      </c>
      <c r="E179">
        <f t="shared" si="7"/>
        <v>0.8988032697043159</v>
      </c>
      <c r="F179">
        <f t="shared" si="8"/>
        <v>6.1203026515129993E-5</v>
      </c>
      <c r="G179">
        <f>USD_RUB_2020[[#This Row],[Выход сети]]/$B$34</f>
        <v>71.616644530039906</v>
      </c>
    </row>
    <row r="180" spans="1:7" x14ac:dyDescent="0.25">
      <c r="A180">
        <v>142</v>
      </c>
      <c r="B180" s="7">
        <v>43972</v>
      </c>
      <c r="C180">
        <v>71.459999999999994</v>
      </c>
      <c r="D180">
        <f t="shared" si="6"/>
        <v>0.89683734939759019</v>
      </c>
      <c r="E180">
        <f t="shared" si="7"/>
        <v>0.89832921029712987</v>
      </c>
      <c r="F180">
        <f t="shared" si="8"/>
        <v>2.2256489435753328E-6</v>
      </c>
      <c r="G180">
        <f>USD_RUB_2020[[#This Row],[Выход сети]]/$B$34</f>
        <v>71.578871476475314</v>
      </c>
    </row>
    <row r="181" spans="1:7" x14ac:dyDescent="0.25">
      <c r="A181">
        <v>143</v>
      </c>
      <c r="B181" s="7">
        <v>43973</v>
      </c>
      <c r="C181">
        <v>71.22</v>
      </c>
      <c r="D181">
        <f t="shared" si="6"/>
        <v>0.89382530120481918</v>
      </c>
      <c r="E181">
        <f t="shared" si="7"/>
        <v>0.89792583104021872</v>
      </c>
      <c r="F181">
        <f t="shared" si="8"/>
        <v>1.6814344931001834E-5</v>
      </c>
      <c r="G181">
        <f>USD_RUB_2020[[#This Row],[Выход сети]]/$B$34</f>
        <v>71.546730217284633</v>
      </c>
    </row>
    <row r="182" spans="1:7" x14ac:dyDescent="0.25">
      <c r="A182">
        <v>144</v>
      </c>
      <c r="B182" s="7">
        <v>43974</v>
      </c>
      <c r="C182">
        <v>71.66</v>
      </c>
      <c r="D182">
        <f t="shared" si="6"/>
        <v>0.89934738955823279</v>
      </c>
      <c r="E182">
        <f t="shared" si="7"/>
        <v>0.89635037376152737</v>
      </c>
      <c r="F182">
        <f t="shared" si="8"/>
        <v>8.9821036857017969E-6</v>
      </c>
      <c r="G182">
        <f>USD_RUB_2020[[#This Row],[Выход сети]]/$B$34</f>
        <v>71.421197781318511</v>
      </c>
    </row>
    <row r="183" spans="1:7" x14ac:dyDescent="0.25">
      <c r="A183">
        <v>145</v>
      </c>
      <c r="B183" s="7">
        <v>43975</v>
      </c>
      <c r="C183">
        <v>71.66</v>
      </c>
      <c r="D183">
        <f t="shared" si="6"/>
        <v>0.89934738955823279</v>
      </c>
      <c r="E183">
        <f t="shared" si="7"/>
        <v>0.89526056818765887</v>
      </c>
      <c r="F183">
        <f t="shared" si="8"/>
        <v>1.670210891497972E-5</v>
      </c>
      <c r="G183">
        <f>USD_RUB_2020[[#This Row],[Выход сети]]/$B$34</f>
        <v>71.334362073192665</v>
      </c>
    </row>
    <row r="184" spans="1:7" x14ac:dyDescent="0.25">
      <c r="A184">
        <v>146</v>
      </c>
      <c r="B184" s="7">
        <v>43976</v>
      </c>
      <c r="C184">
        <v>71.7</v>
      </c>
      <c r="D184">
        <f t="shared" si="6"/>
        <v>0.89984939759036131</v>
      </c>
      <c r="E184">
        <f t="shared" si="7"/>
        <v>0.89489857479180002</v>
      </c>
      <c r="F184">
        <f t="shared" si="8"/>
        <v>2.4510646382754285E-5</v>
      </c>
      <c r="G184">
        <f>USD_RUB_2020[[#This Row],[Выход сети]]/$B$34</f>
        <v>71.305518439410633</v>
      </c>
    </row>
    <row r="185" spans="1:7" x14ac:dyDescent="0.25">
      <c r="A185">
        <v>147</v>
      </c>
      <c r="B185" s="7">
        <v>43977</v>
      </c>
      <c r="C185">
        <v>71.41</v>
      </c>
      <c r="D185">
        <f t="shared" si="6"/>
        <v>0.89620983935742959</v>
      </c>
      <c r="E185">
        <f t="shared" si="7"/>
        <v>0.89337370811195338</v>
      </c>
      <c r="F185">
        <f t="shared" si="8"/>
        <v>8.0436404415664626E-6</v>
      </c>
      <c r="G185">
        <f>USD_RUB_2020[[#This Row],[Выход сети]]/$B$34</f>
        <v>71.184017062360454</v>
      </c>
    </row>
    <row r="186" spans="1:7" x14ac:dyDescent="0.25">
      <c r="A186">
        <v>148</v>
      </c>
      <c r="B186" s="7">
        <v>43978</v>
      </c>
      <c r="C186">
        <v>70.95</v>
      </c>
      <c r="D186">
        <f t="shared" si="6"/>
        <v>0.89043674698795172</v>
      </c>
      <c r="E186">
        <f t="shared" si="7"/>
        <v>0.89270961604797505</v>
      </c>
      <c r="F186">
        <f t="shared" si="8"/>
        <v>5.1659337640113376E-6</v>
      </c>
      <c r="G186">
        <f>USD_RUB_2020[[#This Row],[Выход сети]]/$B$34</f>
        <v>71.131102206702664</v>
      </c>
    </row>
    <row r="187" spans="1:7" x14ac:dyDescent="0.25">
      <c r="A187">
        <v>149</v>
      </c>
      <c r="B187" s="7">
        <v>43979</v>
      </c>
      <c r="C187">
        <v>70.959999999999994</v>
      </c>
      <c r="D187">
        <f t="shared" si="6"/>
        <v>0.89056224899598369</v>
      </c>
      <c r="E187">
        <f t="shared" si="7"/>
        <v>0.89219940903058081</v>
      </c>
      <c r="F187">
        <f t="shared" si="8"/>
        <v>2.6802929788820736E-6</v>
      </c>
      <c r="G187">
        <f>USD_RUB_2020[[#This Row],[Выход сети]]/$B$34</f>
        <v>71.090448911556692</v>
      </c>
    </row>
    <row r="188" spans="1:7" x14ac:dyDescent="0.25">
      <c r="A188">
        <v>150</v>
      </c>
      <c r="B188" s="7">
        <v>43980</v>
      </c>
      <c r="C188">
        <v>70.760000000000005</v>
      </c>
      <c r="D188">
        <f t="shared" si="6"/>
        <v>0.88805220883534131</v>
      </c>
      <c r="E188">
        <f t="shared" si="7"/>
        <v>0.89139161577042147</v>
      </c>
      <c r="F188">
        <f t="shared" si="8"/>
        <v>1.1151638678061528E-5</v>
      </c>
      <c r="G188">
        <f>USD_RUB_2020[[#This Row],[Выход сети]]/$B$34</f>
        <v>71.026083944587199</v>
      </c>
    </row>
    <row r="189" spans="1:7" x14ac:dyDescent="0.25">
      <c r="A189">
        <v>151</v>
      </c>
      <c r="B189" s="7">
        <v>43981</v>
      </c>
      <c r="C189">
        <v>70.510000000000005</v>
      </c>
      <c r="D189">
        <f t="shared" si="6"/>
        <v>0.88491465863453811</v>
      </c>
      <c r="E189">
        <f t="shared" si="7"/>
        <v>0.89211994684025664</v>
      </c>
      <c r="F189">
        <f t="shared" si="8"/>
        <v>5.1916178127466548E-5</v>
      </c>
      <c r="G189">
        <f>USD_RUB_2020[[#This Row],[Выход сети]]/$B$34</f>
        <v>71.084117364231659</v>
      </c>
    </row>
    <row r="190" spans="1:7" x14ac:dyDescent="0.25">
      <c r="A190">
        <v>152</v>
      </c>
      <c r="B190" s="7">
        <v>43982</v>
      </c>
      <c r="C190">
        <v>70.47</v>
      </c>
      <c r="D190">
        <f t="shared" si="6"/>
        <v>0.88441265060240948</v>
      </c>
      <c r="E190">
        <f t="shared" si="7"/>
        <v>0.89142055862247704</v>
      </c>
      <c r="F190">
        <f t="shared" si="8"/>
        <v>4.9110774817727308E-5</v>
      </c>
      <c r="G190">
        <f>USD_RUB_2020[[#This Row],[Выход сети]]/$B$34</f>
        <v>71.028390111038988</v>
      </c>
    </row>
    <row r="191" spans="1:7" x14ac:dyDescent="0.25">
      <c r="A191">
        <v>153</v>
      </c>
      <c r="B191" s="7">
        <v>43983</v>
      </c>
      <c r="C191">
        <v>70.16</v>
      </c>
      <c r="D191">
        <f t="shared" si="6"/>
        <v>0.8805220883534135</v>
      </c>
      <c r="E191">
        <f t="shared" si="7"/>
        <v>0.89052486639548034</v>
      </c>
      <c r="F191">
        <f t="shared" si="8"/>
        <v>1.0005556855885453E-4</v>
      </c>
      <c r="G191">
        <f>USD_RUB_2020[[#This Row],[Выход сети]]/$B$34</f>
        <v>70.957021354391884</v>
      </c>
    </row>
    <row r="192" spans="1:7" x14ac:dyDescent="0.25">
      <c r="A192">
        <v>154</v>
      </c>
      <c r="B192" s="7">
        <v>43984</v>
      </c>
      <c r="C192">
        <v>69.260000000000005</v>
      </c>
      <c r="D192">
        <f t="shared" si="6"/>
        <v>0.86922690763052202</v>
      </c>
      <c r="E192">
        <f t="shared" si="7"/>
        <v>0.89019933662420347</v>
      </c>
      <c r="F192">
        <f t="shared" si="8"/>
        <v>4.3984277789501063E-4</v>
      </c>
      <c r="G192">
        <f>USD_RUB_2020[[#This Row],[Выход сети]]/$B$34</f>
        <v>70.931083142216536</v>
      </c>
    </row>
    <row r="193" spans="1:7" x14ac:dyDescent="0.25">
      <c r="A193">
        <v>155</v>
      </c>
      <c r="B193" s="7">
        <v>43985</v>
      </c>
      <c r="C193">
        <v>68.66</v>
      </c>
      <c r="D193">
        <f t="shared" si="6"/>
        <v>0.86169678714859421</v>
      </c>
      <c r="E193">
        <f t="shared" si="7"/>
        <v>0.88927926069567653</v>
      </c>
      <c r="F193">
        <f t="shared" si="8"/>
        <v>7.6079284697549597E-4</v>
      </c>
      <c r="G193">
        <f>USD_RUB_2020[[#This Row],[Выход сети]]/$B$34</f>
        <v>70.857771492231521</v>
      </c>
    </row>
    <row r="194" spans="1:7" x14ac:dyDescent="0.25">
      <c r="A194">
        <v>156</v>
      </c>
      <c r="B194" s="7">
        <v>43986</v>
      </c>
      <c r="C194">
        <v>68.709999999999994</v>
      </c>
      <c r="D194">
        <f t="shared" si="6"/>
        <v>0.86232429718875481</v>
      </c>
      <c r="E194">
        <f t="shared" si="7"/>
        <v>0.88804474294960689</v>
      </c>
      <c r="F194">
        <f t="shared" si="8"/>
        <v>6.6154133013693393E-4</v>
      </c>
      <c r="G194">
        <f>USD_RUB_2020[[#This Row],[Выход сети]]/$B$34</f>
        <v>70.759405118224691</v>
      </c>
    </row>
    <row r="195" spans="1:7" x14ac:dyDescent="0.25">
      <c r="A195">
        <v>157</v>
      </c>
      <c r="B195" s="7">
        <v>43987</v>
      </c>
      <c r="C195">
        <v>68.94</v>
      </c>
      <c r="D195">
        <f t="shared" si="6"/>
        <v>0.86521084337349385</v>
      </c>
      <c r="E195">
        <f t="shared" si="7"/>
        <v>0.88670522549214792</v>
      </c>
      <c r="F195">
        <f t="shared" si="8"/>
        <v>4.6200846266271562E-4</v>
      </c>
      <c r="G195">
        <f>USD_RUB_2020[[#This Row],[Выход сети]]/$B$34</f>
        <v>70.65267236721435</v>
      </c>
    </row>
    <row r="196" spans="1:7" x14ac:dyDescent="0.25">
      <c r="A196">
        <v>158</v>
      </c>
      <c r="B196" s="7">
        <v>43988</v>
      </c>
      <c r="C196">
        <v>68.67</v>
      </c>
      <c r="D196">
        <f t="shared" si="6"/>
        <v>0.8618222891566264</v>
      </c>
      <c r="E196">
        <f t="shared" si="7"/>
        <v>0.88595012162271003</v>
      </c>
      <c r="F196">
        <f t="shared" si="8"/>
        <v>5.8215229951139936E-4</v>
      </c>
      <c r="G196">
        <f>USD_RUB_2020[[#This Row],[Выход сети]]/$B$34</f>
        <v>70.592505690897539</v>
      </c>
    </row>
    <row r="197" spans="1:7" x14ac:dyDescent="0.25">
      <c r="A197">
        <v>159</v>
      </c>
      <c r="B197" s="7">
        <v>43989</v>
      </c>
      <c r="C197">
        <v>68.67</v>
      </c>
      <c r="D197">
        <f t="shared" si="6"/>
        <v>0.8618222891566264</v>
      </c>
      <c r="E197">
        <f t="shared" si="7"/>
        <v>0.88515070559924169</v>
      </c>
      <c r="F197">
        <f t="shared" si="8"/>
        <v>5.4421501372008368E-4</v>
      </c>
      <c r="G197">
        <f>USD_RUB_2020[[#This Row],[Выход сети]]/$B$34</f>
        <v>70.528808222147589</v>
      </c>
    </row>
    <row r="198" spans="1:7" x14ac:dyDescent="0.25">
      <c r="A198">
        <v>160</v>
      </c>
      <c r="B198" s="7">
        <v>43990</v>
      </c>
      <c r="C198">
        <v>68.44</v>
      </c>
      <c r="D198">
        <f t="shared" si="6"/>
        <v>0.85893574297188735</v>
      </c>
      <c r="E198">
        <f t="shared" si="7"/>
        <v>0.88353315018807799</v>
      </c>
      <c r="F198">
        <f t="shared" si="8"/>
        <v>6.0503244175910719E-4</v>
      </c>
      <c r="G198">
        <f>USD_RUB_2020[[#This Row],[Выход сети]]/$B$34</f>
        <v>70.399921406986067</v>
      </c>
    </row>
    <row r="199" spans="1:7" x14ac:dyDescent="0.25">
      <c r="A199">
        <v>161</v>
      </c>
      <c r="B199" s="7">
        <v>43991</v>
      </c>
      <c r="C199">
        <v>68.41</v>
      </c>
      <c r="D199">
        <f t="shared" si="6"/>
        <v>0.85855923694779102</v>
      </c>
      <c r="E199">
        <f t="shared" si="7"/>
        <v>0.88240905855084806</v>
      </c>
      <c r="F199">
        <f t="shared" si="8"/>
        <v>5.688139904976464E-4</v>
      </c>
      <c r="G199">
        <f>USD_RUB_2020[[#This Row],[Выход сети]]/$B$34</f>
        <v>70.310353785331586</v>
      </c>
    </row>
    <row r="200" spans="1:7" x14ac:dyDescent="0.25">
      <c r="A200">
        <v>162</v>
      </c>
      <c r="B200" s="7">
        <v>43992</v>
      </c>
      <c r="C200">
        <v>68.69</v>
      </c>
      <c r="D200">
        <f t="shared" si="6"/>
        <v>0.86207329317269066</v>
      </c>
      <c r="E200">
        <f t="shared" si="7"/>
        <v>0.88190535517533553</v>
      </c>
      <c r="F200">
        <f t="shared" si="8"/>
        <v>3.9331068327675035E-4</v>
      </c>
      <c r="G200">
        <f>USD_RUB_2020[[#This Row],[Выход сети]]/$B$34</f>
        <v>70.270218700370748</v>
      </c>
    </row>
    <row r="201" spans="1:7" x14ac:dyDescent="0.25">
      <c r="A201">
        <v>163</v>
      </c>
      <c r="B201" s="7">
        <v>43993</v>
      </c>
      <c r="C201">
        <v>68.84</v>
      </c>
      <c r="D201">
        <f t="shared" si="6"/>
        <v>0.86395582329317266</v>
      </c>
      <c r="E201">
        <f t="shared" si="7"/>
        <v>0.88148174231550003</v>
      </c>
      <c r="F201">
        <f t="shared" si="8"/>
        <v>3.0715783757717614E-4</v>
      </c>
      <c r="G201">
        <f>USD_RUB_2020[[#This Row],[Выход сети]]/$B$34</f>
        <v>70.236465227699057</v>
      </c>
    </row>
    <row r="202" spans="1:7" x14ac:dyDescent="0.25">
      <c r="A202">
        <v>164</v>
      </c>
      <c r="B202" s="7">
        <v>43994</v>
      </c>
      <c r="C202">
        <v>69.45</v>
      </c>
      <c r="D202">
        <f t="shared" si="6"/>
        <v>0.87161144578313243</v>
      </c>
      <c r="E202">
        <f t="shared" si="7"/>
        <v>0.88218126591538315</v>
      </c>
      <c r="F202">
        <f t="shared" si="8"/>
        <v>1.1172109762813258E-4</v>
      </c>
      <c r="G202">
        <f>USD_RUB_2020[[#This Row],[Выход сети]]/$B$34</f>
        <v>70.29220326813774</v>
      </c>
    </row>
    <row r="203" spans="1:7" x14ac:dyDescent="0.25">
      <c r="A203">
        <v>165</v>
      </c>
      <c r="B203" s="7">
        <v>43995</v>
      </c>
      <c r="C203">
        <v>69.67</v>
      </c>
      <c r="D203">
        <f t="shared" si="6"/>
        <v>0.87437248995983929</v>
      </c>
      <c r="E203">
        <f t="shared" si="7"/>
        <v>0.88136932027710735</v>
      </c>
      <c r="F203">
        <f t="shared" si="8"/>
        <v>4.8955634488641383E-5</v>
      </c>
      <c r="G203">
        <f>USD_RUB_2020[[#This Row],[Выход сети]]/$B$34</f>
        <v>70.227507439679925</v>
      </c>
    </row>
    <row r="204" spans="1:7" x14ac:dyDescent="0.25">
      <c r="A204">
        <v>166</v>
      </c>
      <c r="B204" s="7">
        <v>43996</v>
      </c>
      <c r="C204">
        <v>69.680000000000007</v>
      </c>
      <c r="D204">
        <f t="shared" si="6"/>
        <v>0.87449799196787148</v>
      </c>
      <c r="E204">
        <f t="shared" si="7"/>
        <v>0.88224825971283471</v>
      </c>
      <c r="F204">
        <f t="shared" si="8"/>
        <v>6.0066650118617507E-5</v>
      </c>
      <c r="G204">
        <f>USD_RUB_2020[[#This Row],[Выход сети]]/$B$34</f>
        <v>70.297541333918687</v>
      </c>
    </row>
    <row r="205" spans="1:7" x14ac:dyDescent="0.25">
      <c r="A205">
        <v>167</v>
      </c>
      <c r="B205" s="7">
        <v>43997</v>
      </c>
      <c r="C205">
        <v>69.89</v>
      </c>
      <c r="D205">
        <f t="shared" si="6"/>
        <v>0.87713353413654604</v>
      </c>
      <c r="E205">
        <f t="shared" si="7"/>
        <v>0.88273867714367937</v>
      </c>
      <c r="F205">
        <f t="shared" si="8"/>
        <v>3.1417628130415656E-5</v>
      </c>
      <c r="G205">
        <f>USD_RUB_2020[[#This Row],[Выход сети]]/$B$34</f>
        <v>70.336617794808376</v>
      </c>
    </row>
    <row r="206" spans="1:7" x14ac:dyDescent="0.25">
      <c r="A206">
        <v>168</v>
      </c>
      <c r="B206" s="7">
        <v>43998</v>
      </c>
      <c r="C206">
        <v>69.900000000000006</v>
      </c>
      <c r="D206">
        <f t="shared" si="6"/>
        <v>0.87725903614457823</v>
      </c>
      <c r="E206">
        <f t="shared" si="7"/>
        <v>0.88286420014149825</v>
      </c>
      <c r="F206">
        <f t="shared" si="8"/>
        <v>3.1417863432368356E-5</v>
      </c>
      <c r="G206">
        <f>USD_RUB_2020[[#This Row],[Выход сети]]/$B$34</f>
        <v>70.346619467274593</v>
      </c>
    </row>
    <row r="207" spans="1:7" x14ac:dyDescent="0.25">
      <c r="A207">
        <v>169</v>
      </c>
      <c r="B207" s="7">
        <v>43999</v>
      </c>
      <c r="C207">
        <v>69.599999999999994</v>
      </c>
      <c r="D207">
        <f t="shared" si="6"/>
        <v>0.87349397590361422</v>
      </c>
      <c r="E207">
        <f t="shared" si="7"/>
        <v>0.88447349454904689</v>
      </c>
      <c r="F207">
        <f t="shared" si="8"/>
        <v>1.2054982968540373E-4</v>
      </c>
      <c r="G207">
        <f>USD_RUB_2020[[#This Row],[Выход сети]]/$B$34</f>
        <v>70.474848045668068</v>
      </c>
    </row>
    <row r="208" spans="1:7" x14ac:dyDescent="0.25">
      <c r="A208">
        <v>170</v>
      </c>
      <c r="B208" s="7">
        <v>44000</v>
      </c>
      <c r="C208">
        <v>69.61</v>
      </c>
      <c r="D208">
        <f t="shared" si="6"/>
        <v>0.8736194779116464</v>
      </c>
      <c r="E208">
        <f t="shared" si="7"/>
        <v>0.88501220735011299</v>
      </c>
      <c r="F208">
        <f t="shared" si="8"/>
        <v>1.2979428405810318E-4</v>
      </c>
      <c r="G208">
        <f>USD_RUB_2020[[#This Row],[Выход сети]]/$B$34</f>
        <v>70.517772681657007</v>
      </c>
    </row>
    <row r="209" spans="1:7" x14ac:dyDescent="0.25">
      <c r="A209">
        <v>171</v>
      </c>
      <c r="B209" s="7">
        <v>44001</v>
      </c>
      <c r="C209">
        <v>69.56</v>
      </c>
      <c r="D209">
        <f t="shared" si="6"/>
        <v>0.87299196787148581</v>
      </c>
      <c r="E209">
        <f t="shared" si="7"/>
        <v>0.88543877950358496</v>
      </c>
      <c r="F209">
        <f t="shared" si="8"/>
        <v>1.5492311980495877E-4</v>
      </c>
      <c r="G209">
        <f>USD_RUB_2020[[#This Row],[Выход сети]]/$B$34</f>
        <v>70.551761950845659</v>
      </c>
    </row>
    <row r="210" spans="1:7" x14ac:dyDescent="0.25">
      <c r="A210">
        <v>172</v>
      </c>
      <c r="B210" s="7">
        <v>44002</v>
      </c>
      <c r="C210">
        <v>69.430000000000007</v>
      </c>
      <c r="D210">
        <f t="shared" si="6"/>
        <v>0.87136044176706828</v>
      </c>
      <c r="E210">
        <f t="shared" si="7"/>
        <v>0.88582758241688497</v>
      </c>
      <c r="F210">
        <f t="shared" si="8"/>
        <v>2.0929815858157847E-4</v>
      </c>
      <c r="G210">
        <f>USD_RUB_2020[[#This Row],[Выход сети]]/$B$34</f>
        <v>70.582741766977406</v>
      </c>
    </row>
    <row r="211" spans="1:7" x14ac:dyDescent="0.25">
      <c r="A211">
        <v>173</v>
      </c>
      <c r="B211" s="7">
        <v>44003</v>
      </c>
      <c r="C211">
        <v>69.430000000000007</v>
      </c>
      <c r="D211">
        <f t="shared" si="6"/>
        <v>0.87136044176706828</v>
      </c>
      <c r="E211">
        <f t="shared" si="7"/>
        <v>0.88582835910153446</v>
      </c>
      <c r="F211">
        <f t="shared" si="8"/>
        <v>2.0932063199694678E-4</v>
      </c>
      <c r="G211">
        <f>USD_RUB_2020[[#This Row],[Выход сети]]/$B$34</f>
        <v>70.582803653210277</v>
      </c>
    </row>
    <row r="212" spans="1:7" x14ac:dyDescent="0.25">
      <c r="A212">
        <v>174</v>
      </c>
      <c r="B212" s="7">
        <v>44004</v>
      </c>
      <c r="C212">
        <v>69.45</v>
      </c>
      <c r="D212">
        <f t="shared" si="6"/>
        <v>0.87161144578313243</v>
      </c>
      <c r="E212">
        <f t="shared" si="7"/>
        <v>0.88550519320327337</v>
      </c>
      <c r="F212">
        <f t="shared" si="8"/>
        <v>1.9303621737467287E-4</v>
      </c>
      <c r="G212">
        <f>USD_RUB_2020[[#This Row],[Выход сети]]/$B$34</f>
        <v>70.557053794436825</v>
      </c>
    </row>
    <row r="213" spans="1:7" x14ac:dyDescent="0.25">
      <c r="A213">
        <v>175</v>
      </c>
      <c r="B213" s="7">
        <v>44005</v>
      </c>
      <c r="C213">
        <v>69.14</v>
      </c>
      <c r="D213">
        <f t="shared" si="6"/>
        <v>0.86772088353413646</v>
      </c>
      <c r="E213">
        <f t="shared" si="7"/>
        <v>0.8854677795825433</v>
      </c>
      <c r="F213">
        <f t="shared" si="8"/>
        <v>3.1495231935295854E-4</v>
      </c>
      <c r="G213">
        <f>USD_RUB_2020[[#This Row],[Выход сети]]/$B$34</f>
        <v>70.554072677137057</v>
      </c>
    </row>
    <row r="214" spans="1:7" x14ac:dyDescent="0.25">
      <c r="A214">
        <v>176</v>
      </c>
      <c r="B214" s="7">
        <v>44006</v>
      </c>
      <c r="C214">
        <v>68.88</v>
      </c>
      <c r="D214">
        <f t="shared" si="6"/>
        <v>0.86445783132530107</v>
      </c>
      <c r="E214">
        <f t="shared" si="7"/>
        <v>0.88510912226092142</v>
      </c>
      <c r="F214">
        <f t="shared" si="8"/>
        <v>4.2647581730763514E-4</v>
      </c>
      <c r="G214">
        <f>USD_RUB_2020[[#This Row],[Выход сети]]/$B$34</f>
        <v>70.525494861750232</v>
      </c>
    </row>
    <row r="215" spans="1:7" x14ac:dyDescent="0.25">
      <c r="A215">
        <v>177</v>
      </c>
      <c r="B215" s="7">
        <v>44007</v>
      </c>
      <c r="C215">
        <v>69.239999999999995</v>
      </c>
      <c r="D215">
        <f t="shared" si="6"/>
        <v>0.86897590361445765</v>
      </c>
      <c r="E215">
        <f t="shared" si="7"/>
        <v>0.88471789800723388</v>
      </c>
      <c r="F215">
        <f t="shared" si="8"/>
        <v>2.478103874621985E-4</v>
      </c>
      <c r="G215">
        <f>USD_RUB_2020[[#This Row],[Выход сети]]/$B$34</f>
        <v>70.494322113216413</v>
      </c>
    </row>
    <row r="216" spans="1:7" x14ac:dyDescent="0.25">
      <c r="A216">
        <v>178</v>
      </c>
      <c r="B216" s="7">
        <v>44008</v>
      </c>
      <c r="C216">
        <v>69.36</v>
      </c>
      <c r="D216">
        <f t="shared" si="6"/>
        <v>0.87048192771084321</v>
      </c>
      <c r="E216">
        <f t="shared" si="7"/>
        <v>0.88406885598788643</v>
      </c>
      <c r="F216">
        <f t="shared" si="8"/>
        <v>1.8460462000551665E-4</v>
      </c>
      <c r="G216">
        <f>USD_RUB_2020[[#This Row],[Выход сети]]/$B$34</f>
        <v>70.442606445114805</v>
      </c>
    </row>
    <row r="217" spans="1:7" x14ac:dyDescent="0.25">
      <c r="A217">
        <v>179</v>
      </c>
      <c r="B217" s="7">
        <v>44009</v>
      </c>
      <c r="C217">
        <v>69.45</v>
      </c>
      <c r="D217">
        <f t="shared" si="6"/>
        <v>0.87161144578313243</v>
      </c>
      <c r="E217">
        <f t="shared" si="7"/>
        <v>0.88437201464775828</v>
      </c>
      <c r="F217">
        <f t="shared" si="8"/>
        <v>1.6283211774885848E-4</v>
      </c>
      <c r="G217">
        <f>USD_RUB_2020[[#This Row],[Выход сети]]/$B$34</f>
        <v>70.466762127133393</v>
      </c>
    </row>
    <row r="218" spans="1:7" x14ac:dyDescent="0.25">
      <c r="A218">
        <v>180</v>
      </c>
      <c r="B218" s="7">
        <v>44010</v>
      </c>
      <c r="C218">
        <v>69.430000000000007</v>
      </c>
      <c r="D218">
        <f t="shared" si="6"/>
        <v>0.87136044176706828</v>
      </c>
      <c r="E218">
        <f t="shared" si="7"/>
        <v>0.88419632625407252</v>
      </c>
      <c r="F218">
        <f t="shared" si="8"/>
        <v>1.6475993056371595E-4</v>
      </c>
      <c r="G218">
        <f>USD_RUB_2020[[#This Row],[Выход сети]]/$B$34</f>
        <v>70.452763275924511</v>
      </c>
    </row>
    <row r="219" spans="1:7" x14ac:dyDescent="0.25">
      <c r="A219">
        <v>181</v>
      </c>
      <c r="B219" s="7">
        <v>44011</v>
      </c>
      <c r="C219">
        <v>69.69</v>
      </c>
      <c r="D219">
        <f t="shared" si="6"/>
        <v>0.87462349397590344</v>
      </c>
      <c r="E219">
        <f t="shared" si="7"/>
        <v>0.88394571601904859</v>
      </c>
      <c r="F219">
        <f t="shared" si="8"/>
        <v>8.690382382170125E-5</v>
      </c>
      <c r="G219">
        <f>USD_RUB_2020[[#This Row],[Выход сети]]/$B$34</f>
        <v>70.432794652397803</v>
      </c>
    </row>
    <row r="220" spans="1:7" x14ac:dyDescent="0.25">
      <c r="A220">
        <v>182</v>
      </c>
      <c r="B220" s="7">
        <v>44012</v>
      </c>
      <c r="C220">
        <v>70.28</v>
      </c>
      <c r="D220">
        <f t="shared" si="6"/>
        <v>0.88202811244979906</v>
      </c>
      <c r="E220">
        <f t="shared" si="7"/>
        <v>0.88394592102809399</v>
      </c>
      <c r="F220">
        <f t="shared" si="8"/>
        <v>3.6779897429816312E-6</v>
      </c>
      <c r="G220">
        <f>USD_RUB_2020[[#This Row],[Выход сети]]/$B$34</f>
        <v>70.432810987518536</v>
      </c>
    </row>
    <row r="221" spans="1:7" x14ac:dyDescent="0.25">
      <c r="A221">
        <v>183</v>
      </c>
      <c r="B221" s="7">
        <v>44013</v>
      </c>
      <c r="C221">
        <v>70.89</v>
      </c>
      <c r="D221">
        <f t="shared" si="6"/>
        <v>0.88968373493975894</v>
      </c>
      <c r="E221">
        <f t="shared" si="7"/>
        <v>0.88394120047062419</v>
      </c>
      <c r="F221">
        <f t="shared" si="8"/>
        <v>3.2976702129200752E-5</v>
      </c>
      <c r="G221">
        <f>USD_RUB_2020[[#This Row],[Выход сети]]/$B$34</f>
        <v>70.432434853499345</v>
      </c>
    </row>
    <row r="222" spans="1:7" x14ac:dyDescent="0.25">
      <c r="A222">
        <v>184</v>
      </c>
      <c r="B222" s="7">
        <v>44014</v>
      </c>
      <c r="C222">
        <v>70.790000000000006</v>
      </c>
      <c r="D222">
        <f t="shared" si="6"/>
        <v>0.88842871485943775</v>
      </c>
      <c r="E222">
        <f t="shared" si="7"/>
        <v>0.88534675584204758</v>
      </c>
      <c r="F222">
        <f t="shared" si="8"/>
        <v>9.4984713848725686E-6</v>
      </c>
      <c r="G222">
        <f>USD_RUB_2020[[#This Row],[Выход сети]]/$B$34</f>
        <v>70.544429505494364</v>
      </c>
    </row>
    <row r="223" spans="1:7" x14ac:dyDescent="0.25">
      <c r="A223">
        <v>185</v>
      </c>
      <c r="B223" s="7">
        <v>44015</v>
      </c>
      <c r="C223">
        <v>70.61</v>
      </c>
      <c r="D223">
        <f t="shared" si="6"/>
        <v>0.8861696787148593</v>
      </c>
      <c r="E223">
        <f t="shared" si="7"/>
        <v>0.88626976015202097</v>
      </c>
      <c r="F223">
        <f t="shared" si="8"/>
        <v>1.0016294064345269E-8</v>
      </c>
      <c r="G223">
        <f>USD_RUB_2020[[#This Row],[Выход сети]]/$B$34</f>
        <v>70.617974488913035</v>
      </c>
    </row>
    <row r="224" spans="1:7" x14ac:dyDescent="0.25">
      <c r="A224">
        <v>186</v>
      </c>
      <c r="B224" s="7">
        <v>44016</v>
      </c>
      <c r="C224">
        <v>71.010000000000005</v>
      </c>
      <c r="D224">
        <f t="shared" si="6"/>
        <v>0.8911897590361445</v>
      </c>
      <c r="E224">
        <f t="shared" si="7"/>
        <v>0.8867527907189372</v>
      </c>
      <c r="F224">
        <f t="shared" si="8"/>
        <v>1.9686687847901393E-5</v>
      </c>
      <c r="G224">
        <f>USD_RUB_2020[[#This Row],[Выход сети]]/$B$34</f>
        <v>70.656462364484923</v>
      </c>
    </row>
    <row r="225" spans="1:7" x14ac:dyDescent="0.25">
      <c r="A225">
        <v>187</v>
      </c>
      <c r="B225" s="7">
        <v>44017</v>
      </c>
      <c r="C225">
        <v>71.010000000000005</v>
      </c>
      <c r="D225">
        <f t="shared" si="6"/>
        <v>0.8911897590361445</v>
      </c>
      <c r="E225">
        <f t="shared" si="7"/>
        <v>0.88705692100608535</v>
      </c>
      <c r="F225">
        <f t="shared" si="8"/>
        <v>1.7080350182703191E-5</v>
      </c>
      <c r="G225">
        <f>USD_RUB_2020[[#This Row],[Выход сети]]/$B$34</f>
        <v>70.680695465764884</v>
      </c>
    </row>
    <row r="226" spans="1:7" x14ac:dyDescent="0.25">
      <c r="A226">
        <v>188</v>
      </c>
      <c r="B226" s="7">
        <v>44018</v>
      </c>
      <c r="C226">
        <v>71.19</v>
      </c>
      <c r="D226">
        <f t="shared" si="6"/>
        <v>0.89344879518072273</v>
      </c>
      <c r="E226">
        <f t="shared" si="7"/>
        <v>0.8887994721232586</v>
      </c>
      <c r="F226">
        <f t="shared" si="8"/>
        <v>2.1616204892667582E-5</v>
      </c>
      <c r="G226">
        <f>USD_RUB_2020[[#This Row],[Выход сети]]/$B$34</f>
        <v>70.819541938781256</v>
      </c>
    </row>
    <row r="227" spans="1:7" x14ac:dyDescent="0.25">
      <c r="A227">
        <v>189</v>
      </c>
      <c r="B227" s="7">
        <v>44019</v>
      </c>
      <c r="C227">
        <v>71.7</v>
      </c>
      <c r="D227">
        <f t="shared" si="6"/>
        <v>0.89984939759036131</v>
      </c>
      <c r="E227">
        <f t="shared" si="7"/>
        <v>0.88939031216526521</v>
      </c>
      <c r="F227">
        <f t="shared" si="8"/>
        <v>1.0939246792945775E-4</v>
      </c>
      <c r="G227">
        <f>USD_RUB_2020[[#This Row],[Выход сети]]/$B$34</f>
        <v>70.866620073328349</v>
      </c>
    </row>
    <row r="228" spans="1:7" x14ac:dyDescent="0.25">
      <c r="A228">
        <v>190</v>
      </c>
      <c r="B228" s="7">
        <v>44020</v>
      </c>
      <c r="C228">
        <v>71.58</v>
      </c>
      <c r="D228">
        <f t="shared" si="6"/>
        <v>0.89834337349397575</v>
      </c>
      <c r="E228">
        <f t="shared" si="7"/>
        <v>0.88981742025530208</v>
      </c>
      <c r="F228">
        <f t="shared" si="8"/>
        <v>7.2691878628049995E-5</v>
      </c>
      <c r="G228">
        <f>USD_RUB_2020[[#This Row],[Выход сети]]/$B$34</f>
        <v>70.900652045942479</v>
      </c>
    </row>
    <row r="229" spans="1:7" x14ac:dyDescent="0.25">
      <c r="A229">
        <v>191</v>
      </c>
      <c r="B229" s="7">
        <v>44021</v>
      </c>
      <c r="C229">
        <v>71.11</v>
      </c>
      <c r="D229">
        <f t="shared" si="6"/>
        <v>0.89244477911646569</v>
      </c>
      <c r="E229">
        <f t="shared" si="7"/>
        <v>0.8908453067200508</v>
      </c>
      <c r="F229">
        <f t="shared" si="8"/>
        <v>2.5583119468931959E-6</v>
      </c>
      <c r="G229">
        <f>USD_RUB_2020[[#This Row],[Выход сети]]/$B$34</f>
        <v>70.98255403945366</v>
      </c>
    </row>
    <row r="230" spans="1:7" x14ac:dyDescent="0.25">
      <c r="A230">
        <v>192</v>
      </c>
      <c r="B230" s="7">
        <v>44022</v>
      </c>
      <c r="C230">
        <v>70.91</v>
      </c>
      <c r="D230">
        <f t="shared" si="6"/>
        <v>0.88993473895582309</v>
      </c>
      <c r="E230">
        <f t="shared" si="7"/>
        <v>0.89070353683180115</v>
      </c>
      <c r="F230">
        <f t="shared" si="8"/>
        <v>5.9105017410836975E-7</v>
      </c>
      <c r="G230">
        <f>USD_RUB_2020[[#This Row],[Выход сети]]/$B$34</f>
        <v>70.971257814757919</v>
      </c>
    </row>
    <row r="231" spans="1:7" x14ac:dyDescent="0.25">
      <c r="A231">
        <v>193</v>
      </c>
      <c r="B231" s="7">
        <v>44023</v>
      </c>
      <c r="C231">
        <v>70.98</v>
      </c>
      <c r="D231">
        <f t="shared" ref="D231:D294" si="9">C231*$B$34</f>
        <v>0.89081325301204817</v>
      </c>
      <c r="E231">
        <f t="shared" ref="E231:E294" si="10" xml:space="preserve"> $N$31 * TANH(SUM(($K$31*TANH(SUM(D222*$B$31,D223*$C$31,D224*$D$31))),($L$31*TANH(SUM(D225*$E$31,D226*$F$31,D227*$G$31))),($M$31*TANH(SUM(D228*$H$31,D229*$I$31,D230*$J$31)))))</f>
        <v>0.89094650296023448</v>
      </c>
      <c r="F231">
        <f t="shared" si="8"/>
        <v>1.7755548691654085E-8</v>
      </c>
      <c r="G231">
        <f>USD_RUB_2020[[#This Row],[Выход сети]]/$B$34</f>
        <v>70.990617355871493</v>
      </c>
    </row>
    <row r="232" spans="1:7" x14ac:dyDescent="0.25">
      <c r="A232">
        <v>194</v>
      </c>
      <c r="B232" s="7">
        <v>44024</v>
      </c>
      <c r="C232">
        <v>71.02</v>
      </c>
      <c r="D232">
        <f t="shared" si="9"/>
        <v>0.89131526104417658</v>
      </c>
      <c r="E232">
        <f t="shared" si="10"/>
        <v>0.89114074711761693</v>
      </c>
      <c r="F232">
        <f t="shared" si="8"/>
        <v>3.0455110563266771E-8</v>
      </c>
      <c r="G232">
        <f>USD_RUB_2020[[#This Row],[Выход сети]]/$B$34</f>
        <v>71.006094730331725</v>
      </c>
    </row>
    <row r="233" spans="1:7" x14ac:dyDescent="0.25">
      <c r="A233">
        <v>195</v>
      </c>
      <c r="B233" s="7">
        <v>44025</v>
      </c>
      <c r="C233">
        <v>70.930000000000007</v>
      </c>
      <c r="D233">
        <f t="shared" si="9"/>
        <v>0.89018574297188746</v>
      </c>
      <c r="E233">
        <f t="shared" si="10"/>
        <v>0.89130044516011142</v>
      </c>
      <c r="F233">
        <f t="shared" si="8"/>
        <v>1.2425609684312834E-6</v>
      </c>
      <c r="G233">
        <f>USD_RUB_2020[[#This Row],[Выход сети]]/$B$34</f>
        <v>71.018819470357684</v>
      </c>
    </row>
    <row r="234" spans="1:7" x14ac:dyDescent="0.25">
      <c r="A234">
        <v>196</v>
      </c>
      <c r="B234" s="7">
        <v>44026</v>
      </c>
      <c r="C234">
        <v>70.91</v>
      </c>
      <c r="D234">
        <f t="shared" si="9"/>
        <v>0.88993473895582309</v>
      </c>
      <c r="E234">
        <f t="shared" si="10"/>
        <v>0.89141875166065265</v>
      </c>
      <c r="F234">
        <f t="shared" si="8"/>
        <v>2.2022937080955543E-6</v>
      </c>
      <c r="G234">
        <f>USD_RUB_2020[[#This Row],[Выход сети]]/$B$34</f>
        <v>71.028246132320817</v>
      </c>
    </row>
    <row r="235" spans="1:7" x14ac:dyDescent="0.25">
      <c r="A235">
        <v>197</v>
      </c>
      <c r="B235" s="7">
        <v>44027</v>
      </c>
      <c r="C235">
        <v>71</v>
      </c>
      <c r="D235">
        <f t="shared" si="9"/>
        <v>0.89106425702811232</v>
      </c>
      <c r="E235">
        <f t="shared" si="10"/>
        <v>0.89073360378374722</v>
      </c>
      <c r="F235">
        <f t="shared" si="8"/>
        <v>1.0933156800916508E-7</v>
      </c>
      <c r="G235">
        <f>USD_RUB_2020[[#This Row],[Выход сети]]/$B$34</f>
        <v>70.973653549488986</v>
      </c>
    </row>
    <row r="236" spans="1:7" x14ac:dyDescent="0.25">
      <c r="A236">
        <v>198</v>
      </c>
      <c r="B236" s="7">
        <v>44028</v>
      </c>
      <c r="C236">
        <v>70.989999999999995</v>
      </c>
      <c r="D236">
        <f t="shared" si="9"/>
        <v>0.89093875502008013</v>
      </c>
      <c r="E236">
        <f t="shared" si="10"/>
        <v>0.89019468054290019</v>
      </c>
      <c r="F236">
        <f t="shared" si="8"/>
        <v>5.5364682759060951E-7</v>
      </c>
      <c r="G236">
        <f>USD_RUB_2020[[#This Row],[Выход сети]]/$B$34</f>
        <v>70.930712145658291</v>
      </c>
    </row>
    <row r="237" spans="1:7" x14ac:dyDescent="0.25">
      <c r="A237">
        <v>199</v>
      </c>
      <c r="B237" s="7">
        <v>44029</v>
      </c>
      <c r="C237">
        <v>71.28</v>
      </c>
      <c r="D237">
        <f t="shared" si="9"/>
        <v>0.89457831325301196</v>
      </c>
      <c r="E237">
        <f t="shared" si="10"/>
        <v>0.89025216621164283</v>
      </c>
      <c r="F237">
        <f t="shared" si="8"/>
        <v>1.8715548223546901E-5</v>
      </c>
      <c r="G237">
        <f>USD_RUB_2020[[#This Row],[Выход сети]]/$B$34</f>
        <v>70.935292603743704</v>
      </c>
    </row>
    <row r="238" spans="1:7" x14ac:dyDescent="0.25">
      <c r="A238">
        <v>200</v>
      </c>
      <c r="B238" s="7">
        <v>44030</v>
      </c>
      <c r="C238">
        <v>71.56</v>
      </c>
      <c r="D238">
        <f t="shared" si="9"/>
        <v>0.8980923694779116</v>
      </c>
      <c r="E238">
        <f t="shared" si="10"/>
        <v>0.89016527104194931</v>
      </c>
      <c r="F238">
        <f t="shared" si="8"/>
        <v>6.2838889613435744E-5</v>
      </c>
      <c r="G238">
        <f>USD_RUB_2020[[#This Row],[Выход сети]]/$B$34</f>
        <v>70.928368796622536</v>
      </c>
    </row>
    <row r="239" spans="1:7" x14ac:dyDescent="0.25">
      <c r="A239">
        <v>201</v>
      </c>
      <c r="B239" s="7">
        <v>44031</v>
      </c>
      <c r="C239">
        <v>71.69</v>
      </c>
      <c r="D239">
        <f t="shared" si="9"/>
        <v>0.89972389558232913</v>
      </c>
      <c r="E239">
        <f t="shared" si="10"/>
        <v>0.89042850707069487</v>
      </c>
      <c r="F239">
        <f t="shared" si="8"/>
        <v>8.6404247582222012E-5</v>
      </c>
      <c r="G239">
        <f>USD_RUB_2020[[#This Row],[Выход сети]]/$B$34</f>
        <v>70.949343443392976</v>
      </c>
    </row>
    <row r="240" spans="1:7" x14ac:dyDescent="0.25">
      <c r="A240">
        <v>202</v>
      </c>
      <c r="B240" s="7">
        <v>44032</v>
      </c>
      <c r="C240">
        <v>71.77</v>
      </c>
      <c r="D240">
        <f t="shared" si="9"/>
        <v>0.90072791164658617</v>
      </c>
      <c r="E240">
        <f t="shared" si="10"/>
        <v>0.890808423284149</v>
      </c>
      <c r="F240">
        <f t="shared" si="8"/>
        <v>9.8396249372526397E-5</v>
      </c>
      <c r="G240">
        <f>USD_RUB_2020[[#This Row],[Выход сети]]/$B$34</f>
        <v>70.979615167280997</v>
      </c>
    </row>
    <row r="241" spans="1:7" x14ac:dyDescent="0.25">
      <c r="A241">
        <v>203</v>
      </c>
      <c r="B241" s="7">
        <v>44033</v>
      </c>
      <c r="C241">
        <v>71.34</v>
      </c>
      <c r="D241">
        <f t="shared" si="9"/>
        <v>0.89533132530120474</v>
      </c>
      <c r="E241">
        <f t="shared" si="10"/>
        <v>0.89094345429091282</v>
      </c>
      <c r="F241">
        <f t="shared" ref="F241:F304" si="11">(D241-E241)^2</f>
        <v>1.9253412002960249E-5</v>
      </c>
      <c r="G241">
        <f>USD_RUB_2020[[#This Row],[Выход сети]]/$B$34</f>
        <v>70.990374437899945</v>
      </c>
    </row>
    <row r="242" spans="1:7" x14ac:dyDescent="0.25">
      <c r="A242">
        <v>204</v>
      </c>
      <c r="B242" s="7">
        <v>44034</v>
      </c>
      <c r="C242">
        <v>70.89</v>
      </c>
      <c r="D242">
        <f t="shared" si="9"/>
        <v>0.88968373493975894</v>
      </c>
      <c r="E242">
        <f t="shared" si="10"/>
        <v>0.89171768518334904</v>
      </c>
      <c r="F242">
        <f t="shared" si="11"/>
        <v>4.136953593400224E-6</v>
      </c>
      <c r="G242">
        <f>USD_RUB_2020[[#This Row],[Выход сети]]/$B$34</f>
        <v>71.052065155409267</v>
      </c>
    </row>
    <row r="243" spans="1:7" x14ac:dyDescent="0.25">
      <c r="A243">
        <v>205</v>
      </c>
      <c r="B243" s="7">
        <v>44035</v>
      </c>
      <c r="C243">
        <v>71.02</v>
      </c>
      <c r="D243">
        <f t="shared" si="9"/>
        <v>0.89131526104417658</v>
      </c>
      <c r="E243">
        <f t="shared" si="10"/>
        <v>0.89163137315475383</v>
      </c>
      <c r="F243">
        <f t="shared" si="11"/>
        <v>9.9926866453602947E-8</v>
      </c>
      <c r="G243">
        <f>USD_RUB_2020[[#This Row],[Выход сети]]/$B$34</f>
        <v>71.045187812970795</v>
      </c>
    </row>
    <row r="244" spans="1:7" x14ac:dyDescent="0.25">
      <c r="A244">
        <v>206</v>
      </c>
      <c r="B244" s="7">
        <v>44036</v>
      </c>
      <c r="C244">
        <v>71.38</v>
      </c>
      <c r="D244">
        <f t="shared" si="9"/>
        <v>0.89583333333333315</v>
      </c>
      <c r="E244">
        <f t="shared" si="10"/>
        <v>0.89148100501060412</v>
      </c>
      <c r="F244">
        <f t="shared" si="11"/>
        <v>1.8942761828829262E-5</v>
      </c>
      <c r="G244">
        <f>USD_RUB_2020[[#This Row],[Выход сети]]/$B$34</f>
        <v>71.033206479244953</v>
      </c>
    </row>
    <row r="245" spans="1:7" x14ac:dyDescent="0.25">
      <c r="A245">
        <v>207</v>
      </c>
      <c r="B245" s="7">
        <v>44037</v>
      </c>
      <c r="C245">
        <v>71.62</v>
      </c>
      <c r="D245">
        <f t="shared" si="9"/>
        <v>0.89884538152610438</v>
      </c>
      <c r="E245">
        <f t="shared" si="10"/>
        <v>0.89189062281497855</v>
      </c>
      <c r="F245">
        <f t="shared" si="11"/>
        <v>4.836866872998062E-5</v>
      </c>
      <c r="G245">
        <f>USD_RUB_2020[[#This Row],[Выход сети]]/$B$34</f>
        <v>71.0658448258975</v>
      </c>
    </row>
    <row r="246" spans="1:7" x14ac:dyDescent="0.25">
      <c r="A246">
        <v>208</v>
      </c>
      <c r="B246" s="7">
        <v>44038</v>
      </c>
      <c r="C246">
        <v>71.63</v>
      </c>
      <c r="D246">
        <f t="shared" si="9"/>
        <v>0.89897088353413634</v>
      </c>
      <c r="E246">
        <f t="shared" si="10"/>
        <v>0.89184857433515108</v>
      </c>
      <c r="F246">
        <f t="shared" si="11"/>
        <v>5.0727288325950142E-5</v>
      </c>
      <c r="G246">
        <f>USD_RUB_2020[[#This Row],[Выход сети]]/$B$34</f>
        <v>71.062494403024843</v>
      </c>
    </row>
    <row r="247" spans="1:7" x14ac:dyDescent="0.25">
      <c r="A247">
        <v>209</v>
      </c>
      <c r="B247" s="7">
        <v>44039</v>
      </c>
      <c r="C247">
        <v>71.61</v>
      </c>
      <c r="D247">
        <f t="shared" si="9"/>
        <v>0.8987198795180722</v>
      </c>
      <c r="E247">
        <f t="shared" si="10"/>
        <v>0.89169871930131483</v>
      </c>
      <c r="F247">
        <f t="shared" si="11"/>
        <v>4.9296690789376266E-5</v>
      </c>
      <c r="G247">
        <f>USD_RUB_2020[[#This Row],[Выход сети]]/$B$34</f>
        <v>71.05055395392877</v>
      </c>
    </row>
    <row r="248" spans="1:7" x14ac:dyDescent="0.25">
      <c r="A248">
        <v>210</v>
      </c>
      <c r="B248" s="7">
        <v>44040</v>
      </c>
      <c r="C248">
        <v>71.72</v>
      </c>
      <c r="D248">
        <f t="shared" si="9"/>
        <v>0.90010040160642557</v>
      </c>
      <c r="E248">
        <f t="shared" si="10"/>
        <v>0.89133075518089311</v>
      </c>
      <c r="F248">
        <f t="shared" si="11"/>
        <v>7.69066984288543E-5</v>
      </c>
      <c r="G248">
        <f>USD_RUB_2020[[#This Row],[Выход сети]]/$B$34</f>
        <v>71.021234572813569</v>
      </c>
    </row>
    <row r="249" spans="1:7" x14ac:dyDescent="0.25">
      <c r="A249">
        <v>211</v>
      </c>
      <c r="B249" s="7">
        <v>44041</v>
      </c>
      <c r="C249">
        <v>72.040000000000006</v>
      </c>
      <c r="D249">
        <f t="shared" si="9"/>
        <v>0.90411646586345373</v>
      </c>
      <c r="E249">
        <f t="shared" si="10"/>
        <v>0.89126335221321362</v>
      </c>
      <c r="F249">
        <f t="shared" si="11"/>
        <v>1.6520253050598867E-4</v>
      </c>
      <c r="G249">
        <f>USD_RUB_2020[[#This Row],[Выход сети]]/$B$34</f>
        <v>71.015863904348876</v>
      </c>
    </row>
    <row r="250" spans="1:7" x14ac:dyDescent="0.25">
      <c r="A250">
        <v>212</v>
      </c>
      <c r="B250" s="7">
        <v>44042</v>
      </c>
      <c r="C250">
        <v>72.62</v>
      </c>
      <c r="D250">
        <f t="shared" si="9"/>
        <v>0.91139558232931717</v>
      </c>
      <c r="E250">
        <f t="shared" si="10"/>
        <v>0.89190902158719265</v>
      </c>
      <c r="F250">
        <f t="shared" si="11"/>
        <v>3.797260495565083E-4</v>
      </c>
      <c r="G250">
        <f>USD_RUB_2020[[#This Row],[Выход сети]]/$B$34</f>
        <v>71.06731084006752</v>
      </c>
    </row>
    <row r="251" spans="1:7" x14ac:dyDescent="0.25">
      <c r="A251">
        <v>213</v>
      </c>
      <c r="B251" s="7">
        <v>44043</v>
      </c>
      <c r="C251">
        <v>73.45</v>
      </c>
      <c r="D251">
        <f t="shared" si="9"/>
        <v>0.9218122489959838</v>
      </c>
      <c r="E251">
        <f t="shared" si="10"/>
        <v>0.89256127165214605</v>
      </c>
      <c r="F251">
        <f t="shared" si="11"/>
        <v>8.5561967556970918E-4</v>
      </c>
      <c r="G251">
        <f>USD_RUB_2020[[#This Row],[Выход сети]]/$B$34</f>
        <v>71.119282125243004</v>
      </c>
    </row>
    <row r="252" spans="1:7" x14ac:dyDescent="0.25">
      <c r="A252">
        <v>214</v>
      </c>
      <c r="B252" s="7">
        <v>44044</v>
      </c>
      <c r="C252">
        <v>73.69</v>
      </c>
      <c r="D252">
        <f t="shared" si="9"/>
        <v>0.92482429718875481</v>
      </c>
      <c r="E252">
        <f t="shared" si="10"/>
        <v>0.89326062401064277</v>
      </c>
      <c r="F252">
        <f t="shared" si="11"/>
        <v>9.9626546449466937E-4</v>
      </c>
      <c r="G252">
        <f>USD_RUB_2020[[#This Row],[Выход сети]]/$B$34</f>
        <v>71.175006521168029</v>
      </c>
    </row>
    <row r="253" spans="1:7" x14ac:dyDescent="0.25">
      <c r="A253">
        <v>215</v>
      </c>
      <c r="B253" s="7">
        <v>44045</v>
      </c>
      <c r="C253">
        <v>73.86</v>
      </c>
      <c r="D253">
        <f t="shared" si="9"/>
        <v>0.92695783132530107</v>
      </c>
      <c r="E253">
        <f t="shared" si="10"/>
        <v>0.89439875777274691</v>
      </c>
      <c r="F253">
        <f t="shared" si="11"/>
        <v>1.060093270600632E-3</v>
      </c>
      <c r="G253">
        <f>USD_RUB_2020[[#This Row],[Выход сети]]/$B$34</f>
        <v>71.265693019332488</v>
      </c>
    </row>
    <row r="254" spans="1:7" x14ac:dyDescent="0.25">
      <c r="A254">
        <v>216</v>
      </c>
      <c r="B254" s="7">
        <v>44046</v>
      </c>
      <c r="C254">
        <v>73.8</v>
      </c>
      <c r="D254">
        <f t="shared" si="9"/>
        <v>0.92620481927710829</v>
      </c>
      <c r="E254">
        <f t="shared" si="10"/>
        <v>0.89514224596553826</v>
      </c>
      <c r="F254">
        <f t="shared" si="11"/>
        <v>9.6488346073666273E-4</v>
      </c>
      <c r="G254">
        <f>USD_RUB_2020[[#This Row],[Выход сети]]/$B$34</f>
        <v>71.324934158534106</v>
      </c>
    </row>
    <row r="255" spans="1:7" x14ac:dyDescent="0.25">
      <c r="A255">
        <v>217</v>
      </c>
      <c r="B255" s="7">
        <v>44047</v>
      </c>
      <c r="C255">
        <v>73.59</v>
      </c>
      <c r="D255">
        <f t="shared" si="9"/>
        <v>0.92356927710843362</v>
      </c>
      <c r="E255">
        <f t="shared" si="10"/>
        <v>0.8962074983944992</v>
      </c>
      <c r="F255">
        <f t="shared" si="11"/>
        <v>7.4866693439031441E-4</v>
      </c>
      <c r="G255">
        <f>USD_RUB_2020[[#This Row],[Выход сети]]/$B$34</f>
        <v>71.409813472073708</v>
      </c>
    </row>
    <row r="256" spans="1:7" x14ac:dyDescent="0.25">
      <c r="A256">
        <v>218</v>
      </c>
      <c r="B256" s="7">
        <v>44048</v>
      </c>
      <c r="C256">
        <v>73.27</v>
      </c>
      <c r="D256">
        <f t="shared" si="9"/>
        <v>0.91955321285140545</v>
      </c>
      <c r="E256">
        <f t="shared" si="10"/>
        <v>0.89764946910100796</v>
      </c>
      <c r="F256">
        <f t="shared" si="11"/>
        <v>4.7977399028307745E-4</v>
      </c>
      <c r="G256">
        <f>USD_RUB_2020[[#This Row],[Выход сети]]/$B$34</f>
        <v>71.524709697968319</v>
      </c>
    </row>
    <row r="257" spans="1:7" x14ac:dyDescent="0.25">
      <c r="A257">
        <v>219</v>
      </c>
      <c r="B257" s="7">
        <v>44049</v>
      </c>
      <c r="C257">
        <v>73.11</v>
      </c>
      <c r="D257">
        <f t="shared" si="9"/>
        <v>0.91754518072289137</v>
      </c>
      <c r="E257">
        <f t="shared" si="10"/>
        <v>0.89835096646415769</v>
      </c>
      <c r="F257">
        <f t="shared" si="11"/>
        <v>3.6841786101017565E-4</v>
      </c>
      <c r="G257">
        <f>USD_RUB_2020[[#This Row],[Выход сети]]/$B$34</f>
        <v>71.580605007864094</v>
      </c>
    </row>
    <row r="258" spans="1:7" x14ac:dyDescent="0.25">
      <c r="A258">
        <v>220</v>
      </c>
      <c r="B258" s="7">
        <v>44050</v>
      </c>
      <c r="C258">
        <v>73.38</v>
      </c>
      <c r="D258">
        <f t="shared" si="9"/>
        <v>0.92093373493975883</v>
      </c>
      <c r="E258">
        <f t="shared" si="10"/>
        <v>0.89910276691364166</v>
      </c>
      <c r="F258">
        <f t="shared" si="11"/>
        <v>4.7659116495735019E-4</v>
      </c>
      <c r="G258">
        <f>USD_RUB_2020[[#This Row],[Выход сети]]/$B$34</f>
        <v>71.640508467678984</v>
      </c>
    </row>
    <row r="259" spans="1:7" x14ac:dyDescent="0.25">
      <c r="A259">
        <v>221</v>
      </c>
      <c r="B259" s="7">
        <v>44051</v>
      </c>
      <c r="C259">
        <v>73.59</v>
      </c>
      <c r="D259">
        <f t="shared" si="9"/>
        <v>0.92356927710843362</v>
      </c>
      <c r="E259">
        <f t="shared" si="10"/>
        <v>0.89877802177689214</v>
      </c>
      <c r="F259">
        <f t="shared" si="11"/>
        <v>6.1460634091368353E-4</v>
      </c>
      <c r="G259">
        <f>USD_RUB_2020[[#This Row],[Выход сети]]/$B$34</f>
        <v>71.61463277518277</v>
      </c>
    </row>
    <row r="260" spans="1:7" x14ac:dyDescent="0.25">
      <c r="A260">
        <v>222</v>
      </c>
      <c r="B260" s="7">
        <v>44052</v>
      </c>
      <c r="C260">
        <v>73.599999999999994</v>
      </c>
      <c r="D260">
        <f t="shared" si="9"/>
        <v>0.92369477911646569</v>
      </c>
      <c r="E260">
        <f t="shared" si="10"/>
        <v>0.8989795760673206</v>
      </c>
      <c r="F260">
        <f t="shared" si="11"/>
        <v>6.1084126176047103E-4</v>
      </c>
      <c r="G260">
        <f>USD_RUB_2020[[#This Row],[Выход сети]]/$B$34</f>
        <v>71.630692621044119</v>
      </c>
    </row>
    <row r="261" spans="1:7" x14ac:dyDescent="0.25">
      <c r="A261">
        <v>223</v>
      </c>
      <c r="B261" s="7">
        <v>44053</v>
      </c>
      <c r="C261">
        <v>73.59</v>
      </c>
      <c r="D261">
        <f t="shared" si="9"/>
        <v>0.92356927710843362</v>
      </c>
      <c r="E261">
        <f t="shared" si="10"/>
        <v>0.89878203175858662</v>
      </c>
      <c r="F261">
        <f t="shared" si="11"/>
        <v>6.1440753203351162E-4</v>
      </c>
      <c r="G261">
        <f>USD_RUB_2020[[#This Row],[Выход сети]]/$B$34</f>
        <v>71.614952290524187</v>
      </c>
    </row>
    <row r="262" spans="1:7" x14ac:dyDescent="0.25">
      <c r="A262">
        <v>224</v>
      </c>
      <c r="B262" s="7">
        <v>44054</v>
      </c>
      <c r="C262">
        <v>73.38</v>
      </c>
      <c r="D262">
        <f t="shared" si="9"/>
        <v>0.92093373493975883</v>
      </c>
      <c r="E262">
        <f t="shared" si="10"/>
        <v>0.89837908872321348</v>
      </c>
      <c r="F262">
        <f t="shared" si="11"/>
        <v>5.0871206595352338E-4</v>
      </c>
      <c r="G262">
        <f>USD_RUB_2020[[#This Row],[Выход сети]]/$B$34</f>
        <v>71.582845789465665</v>
      </c>
    </row>
    <row r="263" spans="1:7" x14ac:dyDescent="0.25">
      <c r="A263">
        <v>225</v>
      </c>
      <c r="B263" s="7">
        <v>44055</v>
      </c>
      <c r="C263">
        <v>73.25</v>
      </c>
      <c r="D263">
        <f t="shared" si="9"/>
        <v>0.91930220883534119</v>
      </c>
      <c r="E263">
        <f t="shared" si="10"/>
        <v>0.89842885376214066</v>
      </c>
      <c r="F263">
        <f t="shared" si="11"/>
        <v>4.3569695201190666E-4</v>
      </c>
      <c r="G263">
        <f>USD_RUB_2020[[#This Row],[Выход сети]]/$B$34</f>
        <v>71.586811067767371</v>
      </c>
    </row>
    <row r="264" spans="1:7" x14ac:dyDescent="0.25">
      <c r="A264">
        <v>226</v>
      </c>
      <c r="B264" s="7">
        <v>44056</v>
      </c>
      <c r="C264">
        <v>73.430000000000007</v>
      </c>
      <c r="D264">
        <f t="shared" si="9"/>
        <v>0.92156124497991965</v>
      </c>
      <c r="E264">
        <f t="shared" si="10"/>
        <v>0.89834848864145922</v>
      </c>
      <c r="F264">
        <f t="shared" si="11"/>
        <v>5.388320568287348E-4</v>
      </c>
      <c r="G264">
        <f>USD_RUB_2020[[#This Row],[Выход сети]]/$B$34</f>
        <v>71.580407574951479</v>
      </c>
    </row>
    <row r="265" spans="1:7" x14ac:dyDescent="0.25">
      <c r="A265">
        <v>227</v>
      </c>
      <c r="B265" s="7">
        <v>44057</v>
      </c>
      <c r="C265">
        <v>73.27</v>
      </c>
      <c r="D265">
        <f t="shared" si="9"/>
        <v>0.91955321285140545</v>
      </c>
      <c r="E265">
        <f t="shared" si="10"/>
        <v>0.89847301212675024</v>
      </c>
      <c r="F265">
        <f t="shared" si="11"/>
        <v>4.4437486259175436E-4</v>
      </c>
      <c r="G265">
        <f>USD_RUB_2020[[#This Row],[Выход сети]]/$B$34</f>
        <v>71.590329606259473</v>
      </c>
    </row>
    <row r="266" spans="1:7" x14ac:dyDescent="0.25">
      <c r="A266">
        <v>228</v>
      </c>
      <c r="B266" s="7">
        <v>44058</v>
      </c>
      <c r="C266">
        <v>73.05</v>
      </c>
      <c r="D266">
        <f t="shared" si="9"/>
        <v>0.91679216867469859</v>
      </c>
      <c r="E266">
        <f t="shared" si="10"/>
        <v>0.89889639971414892</v>
      </c>
      <c r="F266">
        <f t="shared" si="11"/>
        <v>3.2025854668937316E-4</v>
      </c>
      <c r="G266">
        <f>USD_RUB_2020[[#This Row],[Выход сети]]/$B$34</f>
        <v>71.624065129223396</v>
      </c>
    </row>
    <row r="267" spans="1:7" x14ac:dyDescent="0.25">
      <c r="A267">
        <v>229</v>
      </c>
      <c r="B267" s="7">
        <v>44059</v>
      </c>
      <c r="C267">
        <v>73.05</v>
      </c>
      <c r="D267">
        <f t="shared" si="9"/>
        <v>0.91679216867469859</v>
      </c>
      <c r="E267">
        <f t="shared" si="10"/>
        <v>0.89851227522746779</v>
      </c>
      <c r="F267">
        <f t="shared" si="11"/>
        <v>3.3415450444211154E-4</v>
      </c>
      <c r="G267">
        <f>USD_RUB_2020[[#This Row],[Выход сети]]/$B$34</f>
        <v>71.593458090124642</v>
      </c>
    </row>
    <row r="268" spans="1:7" x14ac:dyDescent="0.25">
      <c r="A268">
        <v>230</v>
      </c>
      <c r="B268" s="7">
        <v>44060</v>
      </c>
      <c r="C268">
        <v>73.150000000000006</v>
      </c>
      <c r="D268">
        <f t="shared" si="9"/>
        <v>0.91804718875502</v>
      </c>
      <c r="E268">
        <f t="shared" si="10"/>
        <v>0.8980408900716399</v>
      </c>
      <c r="F268">
        <f t="shared" si="11"/>
        <v>4.0025198700861667E-4</v>
      </c>
      <c r="G268">
        <f>USD_RUB_2020[[#This Row],[Выход сети]]/$B$34</f>
        <v>71.555898120908282</v>
      </c>
    </row>
    <row r="269" spans="1:7" x14ac:dyDescent="0.25">
      <c r="A269">
        <v>231</v>
      </c>
      <c r="B269" s="7">
        <v>44061</v>
      </c>
      <c r="C269">
        <v>73.31</v>
      </c>
      <c r="D269">
        <f t="shared" si="9"/>
        <v>0.92005522088353409</v>
      </c>
      <c r="E269">
        <f t="shared" si="10"/>
        <v>0.8979765467277635</v>
      </c>
      <c r="F269">
        <f t="shared" si="11"/>
        <v>4.8746785247669188E-4</v>
      </c>
      <c r="G269">
        <f>USD_RUB_2020[[#This Row],[Выход сети]]/$B$34</f>
        <v>71.550771243268201</v>
      </c>
    </row>
    <row r="270" spans="1:7" x14ac:dyDescent="0.25">
      <c r="A270">
        <v>232</v>
      </c>
      <c r="B270" s="7">
        <v>44062</v>
      </c>
      <c r="C270">
        <v>73.28</v>
      </c>
      <c r="D270">
        <f t="shared" si="9"/>
        <v>0.91967871485943764</v>
      </c>
      <c r="E270">
        <f t="shared" si="10"/>
        <v>0.89774286040726337</v>
      </c>
      <c r="F270">
        <f t="shared" si="11"/>
        <v>4.8118171054697397E-4</v>
      </c>
      <c r="G270">
        <f>USD_RUB_2020[[#This Row],[Выход сети]]/$B$34</f>
        <v>71.532151117250748</v>
      </c>
    </row>
    <row r="271" spans="1:7" x14ac:dyDescent="0.25">
      <c r="A271">
        <v>233</v>
      </c>
      <c r="B271" s="7">
        <v>44063</v>
      </c>
      <c r="C271">
        <v>73.48</v>
      </c>
      <c r="D271">
        <f t="shared" si="9"/>
        <v>0.92218875502008024</v>
      </c>
      <c r="E271">
        <f t="shared" si="10"/>
        <v>0.8979502825225989</v>
      </c>
      <c r="F271">
        <f t="shared" si="11"/>
        <v>5.8750354901115952E-4</v>
      </c>
      <c r="G271">
        <f>USD_RUB_2020[[#This Row],[Выход сети]]/$B$34</f>
        <v>71.548678511400695</v>
      </c>
    </row>
    <row r="272" spans="1:7" x14ac:dyDescent="0.25">
      <c r="A272">
        <v>234</v>
      </c>
      <c r="B272" s="7">
        <v>44064</v>
      </c>
      <c r="C272">
        <v>74.02</v>
      </c>
      <c r="D272">
        <f t="shared" si="9"/>
        <v>0.92896586345381504</v>
      </c>
      <c r="E272">
        <f t="shared" si="10"/>
        <v>0.89761497268911583</v>
      </c>
      <c r="F272">
        <f t="shared" si="11"/>
        <v>9.828783517401025E-4</v>
      </c>
      <c r="G272">
        <f>USD_RUB_2020[[#This Row],[Выход сети]]/$B$34</f>
        <v>71.521961023868755</v>
      </c>
    </row>
    <row r="273" spans="1:7" x14ac:dyDescent="0.25">
      <c r="A273">
        <v>235</v>
      </c>
      <c r="B273" s="7">
        <v>44065</v>
      </c>
      <c r="C273">
        <v>74.38</v>
      </c>
      <c r="D273">
        <f t="shared" si="9"/>
        <v>0.93348393574297173</v>
      </c>
      <c r="E273">
        <f t="shared" si="10"/>
        <v>0.89757134708957897</v>
      </c>
      <c r="F273">
        <f t="shared" si="11"/>
        <v>1.2897140237877937E-3</v>
      </c>
      <c r="G273">
        <f>USD_RUB_2020[[#This Row],[Выход сети]]/$B$34</f>
        <v>71.518484936097664</v>
      </c>
    </row>
    <row r="274" spans="1:7" x14ac:dyDescent="0.25">
      <c r="A274">
        <v>236</v>
      </c>
      <c r="B274" s="7">
        <v>44066</v>
      </c>
      <c r="C274">
        <v>74.38</v>
      </c>
      <c r="D274">
        <f t="shared" si="9"/>
        <v>0.93348393574297173</v>
      </c>
      <c r="E274">
        <f t="shared" si="10"/>
        <v>0.89841485513214181</v>
      </c>
      <c r="F274">
        <f t="shared" si="11"/>
        <v>1.2298404148888868E-3</v>
      </c>
      <c r="G274">
        <f>USD_RUB_2020[[#This Row],[Выход сети]]/$B$34</f>
        <v>71.585695656929076</v>
      </c>
    </row>
    <row r="275" spans="1:7" x14ac:dyDescent="0.25">
      <c r="A275">
        <v>237</v>
      </c>
      <c r="B275" s="7">
        <v>44067</v>
      </c>
      <c r="C275">
        <v>74.42</v>
      </c>
      <c r="D275">
        <f t="shared" si="9"/>
        <v>0.93398594377510025</v>
      </c>
      <c r="E275">
        <f t="shared" si="10"/>
        <v>0.8989700469446199</v>
      </c>
      <c r="F275">
        <f t="shared" si="11"/>
        <v>1.2261130308428433E-3</v>
      </c>
      <c r="G275">
        <f>USD_RUB_2020[[#This Row],[Выход сети]]/$B$34</f>
        <v>71.629933340547325</v>
      </c>
    </row>
    <row r="276" spans="1:7" x14ac:dyDescent="0.25">
      <c r="A276">
        <v>238</v>
      </c>
      <c r="B276" s="7">
        <v>44068</v>
      </c>
      <c r="C276">
        <v>74.58</v>
      </c>
      <c r="D276">
        <f t="shared" si="9"/>
        <v>0.93599397590361433</v>
      </c>
      <c r="E276">
        <f t="shared" si="10"/>
        <v>0.89939261689210126</v>
      </c>
      <c r="F276">
        <f t="shared" si="11"/>
        <v>1.3396594814896689E-3</v>
      </c>
      <c r="G276">
        <f>USD_RUB_2020[[#This Row],[Выход сети]]/$B$34</f>
        <v>71.663603713962644</v>
      </c>
    </row>
    <row r="277" spans="1:7" x14ac:dyDescent="0.25">
      <c r="A277">
        <v>239</v>
      </c>
      <c r="B277" s="7">
        <v>44069</v>
      </c>
      <c r="C277">
        <v>75.14</v>
      </c>
      <c r="D277">
        <f t="shared" si="9"/>
        <v>0.9430220883534135</v>
      </c>
      <c r="E277">
        <f t="shared" si="10"/>
        <v>0.89994376032871648</v>
      </c>
      <c r="F277">
        <f t="shared" si="11"/>
        <v>1.8557423454033967E-3</v>
      </c>
      <c r="G277">
        <f>USD_RUB_2020[[#This Row],[Выход сети]]/$B$34</f>
        <v>71.707518822992142</v>
      </c>
    </row>
    <row r="278" spans="1:7" x14ac:dyDescent="0.25">
      <c r="A278">
        <v>240</v>
      </c>
      <c r="B278" s="7">
        <v>44070</v>
      </c>
      <c r="C278">
        <v>75.39</v>
      </c>
      <c r="D278">
        <f t="shared" si="9"/>
        <v>0.9461596385542167</v>
      </c>
      <c r="E278">
        <f t="shared" si="10"/>
        <v>0.90066067899916247</v>
      </c>
      <c r="F278">
        <f t="shared" si="11"/>
        <v>2.0701553205924607E-3</v>
      </c>
      <c r="G278">
        <f>USD_RUB_2020[[#This Row],[Выход сети]]/$B$34</f>
        <v>71.764642902653279</v>
      </c>
    </row>
    <row r="279" spans="1:7" x14ac:dyDescent="0.25">
      <c r="A279">
        <v>241</v>
      </c>
      <c r="B279" s="7">
        <v>44071</v>
      </c>
      <c r="C279">
        <v>74.84</v>
      </c>
      <c r="D279">
        <f t="shared" si="9"/>
        <v>0.93925702811244971</v>
      </c>
      <c r="E279">
        <f t="shared" si="10"/>
        <v>0.90183030088121396</v>
      </c>
      <c r="F279">
        <f t="shared" si="11"/>
        <v>1.4007599112413234E-3</v>
      </c>
      <c r="G279">
        <f>USD_RUB_2020[[#This Row],[Выход сети]]/$B$34</f>
        <v>71.857838374215135</v>
      </c>
    </row>
    <row r="280" spans="1:7" x14ac:dyDescent="0.25">
      <c r="A280">
        <v>242</v>
      </c>
      <c r="B280" s="7">
        <v>44072</v>
      </c>
      <c r="C280">
        <v>74.44</v>
      </c>
      <c r="D280">
        <f t="shared" si="9"/>
        <v>0.93423694779116451</v>
      </c>
      <c r="E280">
        <f t="shared" si="10"/>
        <v>0.9026955389084288</v>
      </c>
      <c r="F280">
        <f t="shared" si="11"/>
        <v>9.948604743079193E-4</v>
      </c>
      <c r="G280">
        <f>USD_RUB_2020[[#This Row],[Выход сети]]/$B$34</f>
        <v>71.926780540223618</v>
      </c>
    </row>
    <row r="281" spans="1:7" x14ac:dyDescent="0.25">
      <c r="A281">
        <v>243</v>
      </c>
      <c r="B281" s="7">
        <v>44073</v>
      </c>
      <c r="C281">
        <v>74.44</v>
      </c>
      <c r="D281">
        <f t="shared" si="9"/>
        <v>0.93423694779116451</v>
      </c>
      <c r="E281">
        <f t="shared" si="10"/>
        <v>0.90228138632291333</v>
      </c>
      <c r="F281">
        <f t="shared" si="11"/>
        <v>1.0211579087511795E-3</v>
      </c>
      <c r="G281">
        <f>USD_RUB_2020[[#This Row],[Выход сети]]/$B$34</f>
        <v>71.893780862209738</v>
      </c>
    </row>
    <row r="282" spans="1:7" x14ac:dyDescent="0.25">
      <c r="A282">
        <v>244</v>
      </c>
      <c r="B282" s="7">
        <v>44074</v>
      </c>
      <c r="C282">
        <v>74.209999999999994</v>
      </c>
      <c r="D282">
        <f t="shared" si="9"/>
        <v>0.93135040160642546</v>
      </c>
      <c r="E282">
        <f t="shared" si="10"/>
        <v>0.90246304864357652</v>
      </c>
      <c r="F282">
        <f t="shared" si="11"/>
        <v>8.3447916120021773E-4</v>
      </c>
      <c r="G282">
        <f>USD_RUB_2020[[#This Row],[Выход сети]]/$B$34</f>
        <v>71.908255715920191</v>
      </c>
    </row>
    <row r="283" spans="1:7" x14ac:dyDescent="0.25">
      <c r="A283">
        <v>245</v>
      </c>
      <c r="B283" s="7">
        <v>44075</v>
      </c>
      <c r="C283">
        <v>73.78</v>
      </c>
      <c r="D283">
        <f t="shared" si="9"/>
        <v>0.92595381526104403</v>
      </c>
      <c r="E283">
        <f t="shared" si="10"/>
        <v>0.90297382547406557</v>
      </c>
      <c r="F283">
        <f t="shared" si="11"/>
        <v>5.2807993060963437E-4</v>
      </c>
      <c r="G283">
        <f>USD_RUB_2020[[#This Row],[Выход сети]]/$B$34</f>
        <v>71.948954413773549</v>
      </c>
    </row>
    <row r="284" spans="1:7" x14ac:dyDescent="0.25">
      <c r="A284">
        <v>246</v>
      </c>
      <c r="B284" s="7">
        <v>44076</v>
      </c>
      <c r="C284">
        <v>73.89</v>
      </c>
      <c r="D284">
        <f t="shared" si="9"/>
        <v>0.92733433734939752</v>
      </c>
      <c r="E284">
        <f t="shared" si="10"/>
        <v>0.90281778440505267</v>
      </c>
      <c r="F284">
        <f t="shared" si="11"/>
        <v>6.0106136827286409E-4</v>
      </c>
      <c r="G284">
        <f>USD_RUB_2020[[#This Row],[Выход сети]]/$B$34</f>
        <v>71.9365210613946</v>
      </c>
    </row>
    <row r="285" spans="1:7" x14ac:dyDescent="0.25">
      <c r="A285">
        <v>247</v>
      </c>
      <c r="B285" s="7">
        <v>44077</v>
      </c>
      <c r="C285">
        <v>74.849999999999994</v>
      </c>
      <c r="D285">
        <f t="shared" si="9"/>
        <v>0.93938253012048167</v>
      </c>
      <c r="E285">
        <f t="shared" si="10"/>
        <v>0.90194739693177217</v>
      </c>
      <c r="F285">
        <f t="shared" si="11"/>
        <v>1.4013891968564197E-3</v>
      </c>
      <c r="G285">
        <f>USD_RUB_2020[[#This Row],[Выход сети]]/$B$34</f>
        <v>71.867168587523622</v>
      </c>
    </row>
    <row r="286" spans="1:7" x14ac:dyDescent="0.25">
      <c r="A286">
        <v>248</v>
      </c>
      <c r="B286" s="7">
        <v>44078</v>
      </c>
      <c r="C286">
        <v>75.28</v>
      </c>
      <c r="D286">
        <f t="shared" si="9"/>
        <v>0.94477911646586332</v>
      </c>
      <c r="E286">
        <f t="shared" si="10"/>
        <v>0.90105549987354638</v>
      </c>
      <c r="F286">
        <f t="shared" si="11"/>
        <v>1.9117546479119332E-3</v>
      </c>
      <c r="G286">
        <f>USD_RUB_2020[[#This Row],[Выход сети]]/$B$34</f>
        <v>71.796102229924188</v>
      </c>
    </row>
    <row r="287" spans="1:7" x14ac:dyDescent="0.25">
      <c r="A287">
        <v>249</v>
      </c>
      <c r="B287" s="7">
        <v>44079</v>
      </c>
      <c r="C287">
        <v>75.2</v>
      </c>
      <c r="D287">
        <f t="shared" si="9"/>
        <v>0.94377510040160628</v>
      </c>
      <c r="E287">
        <f t="shared" si="10"/>
        <v>0.90150716574311507</v>
      </c>
      <c r="F287">
        <f t="shared" si="11"/>
        <v>1.7865783002944827E-3</v>
      </c>
      <c r="G287">
        <f>USD_RUB_2020[[#This Row],[Выход сети]]/$B$34</f>
        <v>71.832090966411414</v>
      </c>
    </row>
    <row r="288" spans="1:7" x14ac:dyDescent="0.25">
      <c r="A288">
        <v>250</v>
      </c>
      <c r="B288" s="7">
        <v>44080</v>
      </c>
      <c r="C288">
        <v>75.2</v>
      </c>
      <c r="D288">
        <f t="shared" si="9"/>
        <v>0.94377510040160628</v>
      </c>
      <c r="E288">
        <f t="shared" si="10"/>
        <v>0.90174639620254771</v>
      </c>
      <c r="F288">
        <f t="shared" si="11"/>
        <v>1.766411976651964E-3</v>
      </c>
      <c r="G288">
        <f>USD_RUB_2020[[#This Row],[Выход сети]]/$B$34</f>
        <v>71.851152849419009</v>
      </c>
    </row>
    <row r="289" spans="1:7" x14ac:dyDescent="0.25">
      <c r="A289">
        <v>251</v>
      </c>
      <c r="B289" s="7">
        <v>44081</v>
      </c>
      <c r="C289">
        <v>75.400000000000006</v>
      </c>
      <c r="D289">
        <f t="shared" si="9"/>
        <v>0.94628514056224888</v>
      </c>
      <c r="E289">
        <f t="shared" si="10"/>
        <v>0.90146888230125122</v>
      </c>
      <c r="F289">
        <f t="shared" si="11"/>
        <v>2.0084970045164416E-3</v>
      </c>
      <c r="G289">
        <f>USD_RUB_2020[[#This Row],[Выход сети]]/$B$34</f>
        <v>71.829040541763703</v>
      </c>
    </row>
    <row r="290" spans="1:7" x14ac:dyDescent="0.25">
      <c r="A290">
        <v>252</v>
      </c>
      <c r="B290" s="7">
        <v>44082</v>
      </c>
      <c r="C290">
        <v>75.87</v>
      </c>
      <c r="D290">
        <f t="shared" si="9"/>
        <v>0.95218373493975894</v>
      </c>
      <c r="E290">
        <f t="shared" si="10"/>
        <v>0.90209066642374547</v>
      </c>
      <c r="F290">
        <f t="shared" si="11"/>
        <v>2.5093155133500203E-3</v>
      </c>
      <c r="G290">
        <f>USD_RUB_2020[[#This Row],[Выход сети]]/$B$34</f>
        <v>71.87858430064405</v>
      </c>
    </row>
    <row r="291" spans="1:7" x14ac:dyDescent="0.25">
      <c r="A291">
        <v>253</v>
      </c>
      <c r="B291" s="7">
        <v>44083</v>
      </c>
      <c r="C291">
        <v>76.040000000000006</v>
      </c>
      <c r="D291">
        <f t="shared" si="9"/>
        <v>0.95431726907630521</v>
      </c>
      <c r="E291">
        <f t="shared" si="10"/>
        <v>0.90289423998367957</v>
      </c>
      <c r="F291">
        <f t="shared" si="11"/>
        <v>2.6443279210610227E-3</v>
      </c>
      <c r="G291">
        <f>USD_RUB_2020[[#This Row],[Выход сети]]/$B$34</f>
        <v>71.942613041899605</v>
      </c>
    </row>
    <row r="292" spans="1:7" x14ac:dyDescent="0.25">
      <c r="A292">
        <v>254</v>
      </c>
      <c r="B292" s="7">
        <v>44084</v>
      </c>
      <c r="C292">
        <v>75.569999999999993</v>
      </c>
      <c r="D292">
        <f t="shared" si="9"/>
        <v>0.94841867469879493</v>
      </c>
      <c r="E292">
        <f t="shared" si="10"/>
        <v>0.90437918120085681</v>
      </c>
      <c r="F292">
        <f t="shared" si="11"/>
        <v>1.939476987554934E-3</v>
      </c>
      <c r="G292">
        <f>USD_RUB_2020[[#This Row],[Выход сети]]/$B$34</f>
        <v>72.060933158084282</v>
      </c>
    </row>
    <row r="293" spans="1:7" x14ac:dyDescent="0.25">
      <c r="A293">
        <v>255</v>
      </c>
      <c r="B293" s="7">
        <v>44085</v>
      </c>
      <c r="C293">
        <v>75.12</v>
      </c>
      <c r="D293">
        <f t="shared" si="9"/>
        <v>0.94277108433734935</v>
      </c>
      <c r="E293">
        <f t="shared" si="10"/>
        <v>0.90499315321674689</v>
      </c>
      <c r="F293">
        <f t="shared" si="11"/>
        <v>1.4271720797529837E-3</v>
      </c>
      <c r="G293">
        <f>USD_RUB_2020[[#This Row],[Выход сети]]/$B$34</f>
        <v>72.109854448310401</v>
      </c>
    </row>
    <row r="294" spans="1:7" x14ac:dyDescent="0.25">
      <c r="A294">
        <v>256</v>
      </c>
      <c r="B294" s="7">
        <v>44086</v>
      </c>
      <c r="C294">
        <v>74.930000000000007</v>
      </c>
      <c r="D294">
        <f t="shared" si="9"/>
        <v>0.94038654618473894</v>
      </c>
      <c r="E294">
        <f t="shared" si="10"/>
        <v>0.90465349437476017</v>
      </c>
      <c r="F294">
        <f t="shared" si="11"/>
        <v>1.2768509916546269E-3</v>
      </c>
      <c r="G294">
        <f>USD_RUB_2020[[#This Row],[Выход сети]]/$B$34</f>
        <v>72.082790431780907</v>
      </c>
    </row>
    <row r="295" spans="1:7" x14ac:dyDescent="0.25">
      <c r="A295">
        <v>257</v>
      </c>
      <c r="B295" s="7">
        <v>44087</v>
      </c>
      <c r="C295">
        <v>74.930000000000007</v>
      </c>
      <c r="D295">
        <f t="shared" ref="D295:D358" si="12">C295*$B$34</f>
        <v>0.94038654618473894</v>
      </c>
      <c r="E295">
        <f t="shared" ref="E295:E358" si="13" xml:space="preserve"> $N$31 * TANH(SUM(($K$31*TANH(SUM(D286*$B$31,D287*$C$31,D288*$D$31))),($L$31*TANH(SUM(D289*$E$31,D290*$F$31,D291*$G$31))),($M$31*TANH(SUM(D292*$H$31,D293*$I$31,D294*$J$31)))))</f>
        <v>0.90471938074383462</v>
      </c>
      <c r="F295">
        <f t="shared" si="11"/>
        <v>1.272146690588839E-3</v>
      </c>
      <c r="G295">
        <f>USD_RUB_2020[[#This Row],[Выход сети]]/$B$34</f>
        <v>72.088040257668752</v>
      </c>
    </row>
    <row r="296" spans="1:7" x14ac:dyDescent="0.25">
      <c r="A296">
        <v>258</v>
      </c>
      <c r="B296" s="7">
        <v>44088</v>
      </c>
      <c r="C296">
        <v>74.959999999999994</v>
      </c>
      <c r="D296">
        <f t="shared" si="12"/>
        <v>0.94076305220883516</v>
      </c>
      <c r="E296">
        <f t="shared" si="13"/>
        <v>0.90489025351683661</v>
      </c>
      <c r="F296">
        <f t="shared" si="11"/>
        <v>1.2868576859966531E-3</v>
      </c>
      <c r="G296">
        <f>USD_RUB_2020[[#This Row],[Выход сети]]/$B$34</f>
        <v>72.101655400221546</v>
      </c>
    </row>
    <row r="297" spans="1:7" x14ac:dyDescent="0.25">
      <c r="A297">
        <v>259</v>
      </c>
      <c r="B297" s="7">
        <v>44089</v>
      </c>
      <c r="C297">
        <v>75.08</v>
      </c>
      <c r="D297">
        <f t="shared" si="12"/>
        <v>0.94226907630522072</v>
      </c>
      <c r="E297">
        <f t="shared" si="13"/>
        <v>0.90481676135041467</v>
      </c>
      <c r="F297">
        <f t="shared" si="11"/>
        <v>1.4026758954739892E-3</v>
      </c>
      <c r="G297">
        <f>USD_RUB_2020[[#This Row],[Выход сети]]/$B$34</f>
        <v>72.095799544401046</v>
      </c>
    </row>
    <row r="298" spans="1:7" x14ac:dyDescent="0.25">
      <c r="A298">
        <v>260</v>
      </c>
      <c r="B298" s="7">
        <v>44090</v>
      </c>
      <c r="C298">
        <v>75.040000000000006</v>
      </c>
      <c r="D298">
        <f t="shared" si="12"/>
        <v>0.94176706827309231</v>
      </c>
      <c r="E298">
        <f t="shared" si="13"/>
        <v>0.90440690537811586</v>
      </c>
      <c r="F298">
        <f t="shared" si="11"/>
        <v>1.3957817715391757E-3</v>
      </c>
      <c r="G298">
        <f>USD_RUB_2020[[#This Row],[Выход сети]]/$B$34</f>
        <v>72.063142220528277</v>
      </c>
    </row>
    <row r="299" spans="1:7" x14ac:dyDescent="0.25">
      <c r="A299">
        <v>261</v>
      </c>
      <c r="B299" s="7">
        <v>44091</v>
      </c>
      <c r="C299">
        <v>75.06</v>
      </c>
      <c r="D299">
        <f t="shared" si="12"/>
        <v>0.94201807228915657</v>
      </c>
      <c r="E299">
        <f t="shared" si="13"/>
        <v>0.90377227235336588</v>
      </c>
      <c r="F299">
        <f t="shared" si="11"/>
        <v>1.4627412127285273E-3</v>
      </c>
      <c r="G299">
        <f>USD_RUB_2020[[#This Row],[Выход сети]]/$B$34</f>
        <v>72.012574661116204</v>
      </c>
    </row>
    <row r="300" spans="1:7" x14ac:dyDescent="0.25">
      <c r="A300">
        <v>262</v>
      </c>
      <c r="B300" s="7">
        <v>44092</v>
      </c>
      <c r="C300">
        <v>75.14</v>
      </c>
      <c r="D300">
        <f t="shared" si="12"/>
        <v>0.9430220883534135</v>
      </c>
      <c r="E300">
        <f t="shared" si="13"/>
        <v>0.90336823423030765</v>
      </c>
      <c r="F300">
        <f t="shared" si="11"/>
        <v>1.5724281468165585E-3</v>
      </c>
      <c r="G300">
        <f>USD_RUB_2020[[#This Row],[Выход сети]]/$B$34</f>
        <v>71.98038090347093</v>
      </c>
    </row>
    <row r="301" spans="1:7" x14ac:dyDescent="0.25">
      <c r="A301">
        <v>263</v>
      </c>
      <c r="B301" s="7">
        <v>44093</v>
      </c>
      <c r="C301">
        <v>75.27</v>
      </c>
      <c r="D301">
        <f t="shared" si="12"/>
        <v>0.94465361445783114</v>
      </c>
      <c r="E301">
        <f t="shared" si="13"/>
        <v>0.90325617327101115</v>
      </c>
      <c r="F301">
        <f t="shared" si="11"/>
        <v>1.7137481368162196E-3</v>
      </c>
      <c r="G301">
        <f>USD_RUB_2020[[#This Row],[Выход сети]]/$B$34</f>
        <v>71.971451886234178</v>
      </c>
    </row>
    <row r="302" spans="1:7" x14ac:dyDescent="0.25">
      <c r="A302">
        <v>264</v>
      </c>
      <c r="B302" s="7">
        <v>44094</v>
      </c>
      <c r="C302">
        <v>75.27</v>
      </c>
      <c r="D302">
        <f t="shared" si="12"/>
        <v>0.94465361445783114</v>
      </c>
      <c r="E302">
        <f t="shared" si="13"/>
        <v>0.90349535621484955</v>
      </c>
      <c r="F302">
        <f t="shared" si="11"/>
        <v>1.6940022215959614E-3</v>
      </c>
      <c r="G302">
        <f>USD_RUB_2020[[#This Row],[Выход сети]]/$B$34</f>
        <v>71.990509983199217</v>
      </c>
    </row>
    <row r="303" spans="1:7" x14ac:dyDescent="0.25">
      <c r="A303">
        <v>265</v>
      </c>
      <c r="B303" s="7">
        <v>44095</v>
      </c>
      <c r="C303">
        <v>75.650000000000006</v>
      </c>
      <c r="D303">
        <f t="shared" si="12"/>
        <v>0.94942269076305219</v>
      </c>
      <c r="E303">
        <f t="shared" si="13"/>
        <v>0.90361178840350742</v>
      </c>
      <c r="F303">
        <f t="shared" si="11"/>
        <v>2.0986387749957446E-3</v>
      </c>
      <c r="G303">
        <f>USD_RUB_2020[[#This Row],[Выход сети]]/$B$34</f>
        <v>71.999787299991482</v>
      </c>
    </row>
    <row r="304" spans="1:7" x14ac:dyDescent="0.25">
      <c r="A304">
        <v>266</v>
      </c>
      <c r="B304" s="7">
        <v>44096</v>
      </c>
      <c r="C304">
        <v>76.11</v>
      </c>
      <c r="D304">
        <f t="shared" si="12"/>
        <v>0.95519578313252995</v>
      </c>
      <c r="E304">
        <f t="shared" si="13"/>
        <v>0.90368576195344663</v>
      </c>
      <c r="F304">
        <f t="shared" si="11"/>
        <v>2.6532822818696121E-3</v>
      </c>
      <c r="G304">
        <f>USD_RUB_2020[[#This Row],[Выход сети]]/$B$34</f>
        <v>72.005681512450636</v>
      </c>
    </row>
    <row r="305" spans="1:7" x14ac:dyDescent="0.25">
      <c r="A305">
        <v>267</v>
      </c>
      <c r="B305" s="7">
        <v>44097</v>
      </c>
      <c r="C305">
        <v>76.31</v>
      </c>
      <c r="D305">
        <f t="shared" si="12"/>
        <v>0.95770582329317255</v>
      </c>
      <c r="E305">
        <f t="shared" si="13"/>
        <v>0.90397134581030347</v>
      </c>
      <c r="F305">
        <f t="shared" ref="F305:F337" si="14">(D305-E305)^2</f>
        <v>2.8873940703569643E-3</v>
      </c>
      <c r="G305">
        <f>USD_RUB_2020[[#This Row],[Выход сети]]/$B$34</f>
        <v>72.028436834164992</v>
      </c>
    </row>
    <row r="306" spans="1:7" x14ac:dyDescent="0.25">
      <c r="A306">
        <v>268</v>
      </c>
      <c r="B306" s="7">
        <v>44098</v>
      </c>
      <c r="C306">
        <v>76.81</v>
      </c>
      <c r="D306">
        <f t="shared" si="12"/>
        <v>0.96398092369477906</v>
      </c>
      <c r="E306">
        <f t="shared" si="13"/>
        <v>0.9046907952399813</v>
      </c>
      <c r="F306">
        <f t="shared" si="14"/>
        <v>3.515319332186418E-3</v>
      </c>
      <c r="G306">
        <f>USD_RUB_2020[[#This Row],[Выход сети]]/$B$34</f>
        <v>72.085762564721719</v>
      </c>
    </row>
    <row r="307" spans="1:7" x14ac:dyDescent="0.25">
      <c r="A307">
        <v>269</v>
      </c>
      <c r="B307" s="7">
        <v>44099</v>
      </c>
      <c r="C307">
        <v>77.2</v>
      </c>
      <c r="D307">
        <f t="shared" si="12"/>
        <v>0.96887550200803207</v>
      </c>
      <c r="E307">
        <f t="shared" si="13"/>
        <v>0.90487561098898039</v>
      </c>
      <c r="F307">
        <f t="shared" si="14"/>
        <v>4.0959860504504921E-3</v>
      </c>
      <c r="G307">
        <f>USD_RUB_2020[[#This Row],[Выход сети]]/$B$34</f>
        <v>72.100488683601966</v>
      </c>
    </row>
    <row r="308" spans="1:7" x14ac:dyDescent="0.25">
      <c r="A308">
        <v>270</v>
      </c>
      <c r="B308" s="7">
        <v>44100</v>
      </c>
      <c r="C308">
        <v>77.430000000000007</v>
      </c>
      <c r="D308">
        <f t="shared" si="12"/>
        <v>0.97176204819277101</v>
      </c>
      <c r="E308">
        <f t="shared" si="13"/>
        <v>0.90588447102252179</v>
      </c>
      <c r="F308">
        <f t="shared" si="14"/>
        <v>4.3398551738221417E-3</v>
      </c>
      <c r="G308">
        <f>USD_RUB_2020[[#This Row],[Выход сети]]/$B$34</f>
        <v>72.180874651074546</v>
      </c>
    </row>
    <row r="309" spans="1:7" x14ac:dyDescent="0.25">
      <c r="A309">
        <v>271</v>
      </c>
      <c r="B309" s="7">
        <v>44101</v>
      </c>
      <c r="C309">
        <v>77.430000000000007</v>
      </c>
      <c r="D309">
        <f t="shared" si="12"/>
        <v>0.97176204819277101</v>
      </c>
      <c r="E309">
        <f t="shared" si="13"/>
        <v>0.90678662039012681</v>
      </c>
      <c r="F309">
        <f t="shared" si="14"/>
        <v>4.2218062181366292E-3</v>
      </c>
      <c r="G309">
        <f>USD_RUB_2020[[#This Row],[Выход сети]]/$B$34</f>
        <v>72.252757912685311</v>
      </c>
    </row>
    <row r="310" spans="1:7" x14ac:dyDescent="0.25">
      <c r="A310">
        <v>272</v>
      </c>
      <c r="B310" s="7">
        <v>44102</v>
      </c>
      <c r="C310">
        <v>78.08</v>
      </c>
      <c r="D310">
        <f t="shared" si="12"/>
        <v>0.9799196787148593</v>
      </c>
      <c r="E310">
        <f t="shared" si="13"/>
        <v>0.90768203724807595</v>
      </c>
      <c r="F310">
        <f t="shared" si="14"/>
        <v>5.2182768446835375E-3</v>
      </c>
      <c r="G310">
        <f>USD_RUB_2020[[#This Row],[Выход сети]]/$B$34</f>
        <v>72.324104727926695</v>
      </c>
    </row>
    <row r="311" spans="1:7" x14ac:dyDescent="0.25">
      <c r="A311">
        <v>273</v>
      </c>
      <c r="B311" s="7">
        <v>44103</v>
      </c>
      <c r="C311">
        <v>78.98</v>
      </c>
      <c r="D311">
        <f t="shared" si="12"/>
        <v>0.99121485943775089</v>
      </c>
      <c r="E311">
        <f t="shared" si="13"/>
        <v>0.90849706157849197</v>
      </c>
      <c r="F311">
        <f t="shared" si="14"/>
        <v>6.8422340826852198E-3</v>
      </c>
      <c r="G311">
        <f>USD_RUB_2020[[#This Row],[Выход сети]]/$B$34</f>
        <v>72.38904586657425</v>
      </c>
    </row>
    <row r="312" spans="1:7" x14ac:dyDescent="0.25">
      <c r="A312">
        <v>274</v>
      </c>
      <c r="B312" s="7">
        <v>44104</v>
      </c>
      <c r="C312">
        <v>78.86</v>
      </c>
      <c r="D312">
        <f t="shared" si="12"/>
        <v>0.98970883534136533</v>
      </c>
      <c r="E312">
        <f t="shared" si="13"/>
        <v>0.90942793730261717</v>
      </c>
      <c r="F312">
        <f t="shared" si="14"/>
        <v>6.4450225899078785E-3</v>
      </c>
      <c r="G312">
        <f>USD_RUB_2020[[#This Row],[Выход сети]]/$B$34</f>
        <v>72.463218044272551</v>
      </c>
    </row>
    <row r="313" spans="1:7" x14ac:dyDescent="0.25">
      <c r="A313">
        <v>275</v>
      </c>
      <c r="B313" s="7">
        <v>44105</v>
      </c>
      <c r="C313">
        <v>78.040000000000006</v>
      </c>
      <c r="D313">
        <f t="shared" si="12"/>
        <v>0.97941767068273089</v>
      </c>
      <c r="E313">
        <f t="shared" si="13"/>
        <v>0.91124863716219173</v>
      </c>
      <c r="F313">
        <f t="shared" si="14"/>
        <v>4.6470171311243915E-3</v>
      </c>
      <c r="G313">
        <f>USD_RUB_2020[[#This Row],[Выход сети]]/$B$34</f>
        <v>72.608291409083449</v>
      </c>
    </row>
    <row r="314" spans="1:7" x14ac:dyDescent="0.25">
      <c r="A314">
        <v>276</v>
      </c>
      <c r="B314" s="7">
        <v>44106</v>
      </c>
      <c r="C314">
        <v>77.709999999999994</v>
      </c>
      <c r="D314">
        <f t="shared" si="12"/>
        <v>0.97527610441767043</v>
      </c>
      <c r="E314">
        <f t="shared" si="13"/>
        <v>0.9116866381513874</v>
      </c>
      <c r="F314">
        <f t="shared" si="14"/>
        <v>4.0436202200307483E-3</v>
      </c>
      <c r="G314">
        <f>USD_RUB_2020[[#This Row],[Выход сети]]/$B$34</f>
        <v>72.643191327902557</v>
      </c>
    </row>
    <row r="315" spans="1:7" x14ac:dyDescent="0.25">
      <c r="A315">
        <v>277</v>
      </c>
      <c r="B315" s="7">
        <v>44107</v>
      </c>
      <c r="C315">
        <v>78.22</v>
      </c>
      <c r="D315">
        <f t="shared" si="12"/>
        <v>0.98167670682730912</v>
      </c>
      <c r="E315">
        <f t="shared" si="13"/>
        <v>0.91173477063528263</v>
      </c>
      <c r="F315">
        <f t="shared" si="14"/>
        <v>4.8918744382895046E-3</v>
      </c>
      <c r="G315">
        <f>USD_RUB_2020[[#This Row],[Выход сети]]/$B$34</f>
        <v>72.647026524219328</v>
      </c>
    </row>
    <row r="316" spans="1:7" x14ac:dyDescent="0.25">
      <c r="A316">
        <v>278</v>
      </c>
      <c r="B316" s="7">
        <v>44108</v>
      </c>
      <c r="C316">
        <v>78.28</v>
      </c>
      <c r="D316">
        <f t="shared" si="12"/>
        <v>0.9824297188755019</v>
      </c>
      <c r="E316">
        <f t="shared" si="13"/>
        <v>0.91206226225477827</v>
      </c>
      <c r="F316">
        <f t="shared" si="14"/>
        <v>4.9515789512694225E-3</v>
      </c>
      <c r="G316">
        <f>USD_RUB_2020[[#This Row],[Выход сети]]/$B$34</f>
        <v>72.673121056460744</v>
      </c>
    </row>
    <row r="317" spans="1:7" x14ac:dyDescent="0.25">
      <c r="A317">
        <v>279</v>
      </c>
      <c r="B317" s="7">
        <v>44109</v>
      </c>
      <c r="C317">
        <v>78.260000000000005</v>
      </c>
      <c r="D317">
        <f t="shared" si="12"/>
        <v>0.98217871485943764</v>
      </c>
      <c r="E317">
        <f t="shared" si="13"/>
        <v>0.91311015057638467</v>
      </c>
      <c r="F317">
        <f t="shared" si="14"/>
        <v>4.7704665721222204E-3</v>
      </c>
      <c r="G317">
        <f>USD_RUB_2020[[#This Row],[Выход сети]]/$B$34</f>
        <v>72.756616797926341</v>
      </c>
    </row>
    <row r="318" spans="1:7" x14ac:dyDescent="0.25">
      <c r="A318">
        <v>280</v>
      </c>
      <c r="B318" s="7">
        <v>44110</v>
      </c>
      <c r="C318">
        <v>78.25</v>
      </c>
      <c r="D318">
        <f t="shared" si="12"/>
        <v>0.98205321285140545</v>
      </c>
      <c r="E318">
        <f t="shared" si="13"/>
        <v>0.91319766352937937</v>
      </c>
      <c r="F318">
        <f t="shared" si="14"/>
        <v>4.7410866724379675E-3</v>
      </c>
      <c r="G318">
        <f>USD_RUB_2020[[#This Row],[Выход сети]]/$B$34</f>
        <v>72.763589830020962</v>
      </c>
    </row>
    <row r="319" spans="1:7" x14ac:dyDescent="0.25">
      <c r="A319">
        <v>281</v>
      </c>
      <c r="B319" s="7">
        <v>44111</v>
      </c>
      <c r="C319">
        <v>78.22</v>
      </c>
      <c r="D319">
        <f t="shared" si="12"/>
        <v>0.98167670682730912</v>
      </c>
      <c r="E319">
        <f t="shared" si="13"/>
        <v>0.91249188727142549</v>
      </c>
      <c r="F319">
        <f t="shared" si="14"/>
        <v>4.786539256980177E-3</v>
      </c>
      <c r="G319">
        <f>USD_RUB_2020[[#This Row],[Выход сети]]/$B$34</f>
        <v>72.707353577787188</v>
      </c>
    </row>
    <row r="320" spans="1:7" x14ac:dyDescent="0.25">
      <c r="A320">
        <v>282</v>
      </c>
      <c r="B320" s="7">
        <v>44112</v>
      </c>
      <c r="C320">
        <v>77.98</v>
      </c>
      <c r="D320">
        <f t="shared" si="12"/>
        <v>0.97866465863453811</v>
      </c>
      <c r="E320">
        <f t="shared" si="13"/>
        <v>0.91227351772811005</v>
      </c>
      <c r="F320">
        <f t="shared" si="14"/>
        <v>4.4077835908571854E-3</v>
      </c>
      <c r="G320">
        <f>USD_RUB_2020[[#This Row],[Выход сети]]/$B$34</f>
        <v>72.689953892575815</v>
      </c>
    </row>
    <row r="321" spans="1:7" x14ac:dyDescent="0.25">
      <c r="A321">
        <v>283</v>
      </c>
      <c r="B321" s="7">
        <v>44113</v>
      </c>
      <c r="C321">
        <v>77.400000000000006</v>
      </c>
      <c r="D321">
        <f t="shared" si="12"/>
        <v>0.97138554216867468</v>
      </c>
      <c r="E321">
        <f t="shared" si="13"/>
        <v>0.91218314538671386</v>
      </c>
      <c r="F321">
        <f t="shared" si="14"/>
        <v>3.5049237847287248E-3</v>
      </c>
      <c r="G321">
        <f>USD_RUB_2020[[#This Row],[Выход сети]]/$B$34</f>
        <v>72.682753024413373</v>
      </c>
    </row>
    <row r="322" spans="1:7" x14ac:dyDescent="0.25">
      <c r="A322">
        <v>284</v>
      </c>
      <c r="B322" s="7">
        <v>44114</v>
      </c>
      <c r="C322">
        <v>77.040000000000006</v>
      </c>
      <c r="D322">
        <f t="shared" si="12"/>
        <v>0.96686746987951799</v>
      </c>
      <c r="E322">
        <f t="shared" si="13"/>
        <v>0.91266476164606947</v>
      </c>
      <c r="F322">
        <f t="shared" si="14"/>
        <v>2.9379335798403487E-3</v>
      </c>
      <c r="G322">
        <f>USD_RUB_2020[[#This Row],[Выход сети]]/$B$34</f>
        <v>72.721128207958827</v>
      </c>
    </row>
    <row r="323" spans="1:7" x14ac:dyDescent="0.25">
      <c r="A323">
        <v>285</v>
      </c>
      <c r="B323" s="7">
        <v>44115</v>
      </c>
      <c r="C323">
        <v>76.98</v>
      </c>
      <c r="D323">
        <f t="shared" si="12"/>
        <v>0.96611445783132521</v>
      </c>
      <c r="E323">
        <f t="shared" si="13"/>
        <v>0.91203418227836452</v>
      </c>
      <c r="F323">
        <f t="shared" si="14"/>
        <v>2.9246762038841576E-3</v>
      </c>
      <c r="G323">
        <f>USD_RUB_2020[[#This Row],[Выход сети]]/$B$34</f>
        <v>72.670883643940101</v>
      </c>
    </row>
    <row r="324" spans="1:7" x14ac:dyDescent="0.25">
      <c r="A324">
        <v>286</v>
      </c>
      <c r="B324" s="7">
        <v>44116</v>
      </c>
      <c r="C324">
        <v>76.98</v>
      </c>
      <c r="D324">
        <f t="shared" si="12"/>
        <v>0.96611445783132521</v>
      </c>
      <c r="E324">
        <f t="shared" si="13"/>
        <v>0.91158044698949492</v>
      </c>
      <c r="F324">
        <f t="shared" si="14"/>
        <v>2.9739583384968639E-3</v>
      </c>
      <c r="G324">
        <f>USD_RUB_2020[[#This Row],[Выход сети]]/$B$34</f>
        <v>72.634730016122973</v>
      </c>
    </row>
    <row r="325" spans="1:7" x14ac:dyDescent="0.25">
      <c r="A325">
        <v>287</v>
      </c>
      <c r="B325" s="7">
        <v>44117</v>
      </c>
      <c r="C325">
        <v>77.08</v>
      </c>
      <c r="D325">
        <f t="shared" si="12"/>
        <v>0.9673694779116464</v>
      </c>
      <c r="E325">
        <f t="shared" si="13"/>
        <v>0.91126162051476656</v>
      </c>
      <c r="F325">
        <f t="shared" si="14"/>
        <v>3.1480916616686045E-3</v>
      </c>
      <c r="G325">
        <f>USD_RUB_2020[[#This Row],[Выход сети]]/$B$34</f>
        <v>72.609325922616605</v>
      </c>
    </row>
    <row r="326" spans="1:7" x14ac:dyDescent="0.25">
      <c r="A326">
        <v>288</v>
      </c>
      <c r="B326" s="7">
        <v>44118</v>
      </c>
      <c r="C326">
        <v>77.19</v>
      </c>
      <c r="D326">
        <f t="shared" si="12"/>
        <v>0.96874999999999978</v>
      </c>
      <c r="E326">
        <f t="shared" si="13"/>
        <v>0.91059914288808774</v>
      </c>
      <c r="F326">
        <f t="shared" si="14"/>
        <v>3.3815221828500104E-3</v>
      </c>
      <c r="G326">
        <f>USD_RUB_2020[[#This Row],[Выход сети]]/$B$34</f>
        <v>72.556539705322848</v>
      </c>
    </row>
    <row r="327" spans="1:7" x14ac:dyDescent="0.25">
      <c r="A327">
        <v>289</v>
      </c>
      <c r="B327" s="7">
        <v>44119</v>
      </c>
      <c r="C327">
        <v>77.5</v>
      </c>
      <c r="D327">
        <f t="shared" si="12"/>
        <v>0.97264056224899587</v>
      </c>
      <c r="E327">
        <f t="shared" si="13"/>
        <v>0.91005982089877235</v>
      </c>
      <c r="F327">
        <f t="shared" si="14"/>
        <v>3.9163491879435752E-3</v>
      </c>
      <c r="G327">
        <f>USD_RUB_2020[[#This Row],[Выход сети]]/$B$34</f>
        <v>72.513566529214188</v>
      </c>
    </row>
    <row r="328" spans="1:7" x14ac:dyDescent="0.25">
      <c r="A328">
        <v>290</v>
      </c>
      <c r="B328" s="7">
        <v>44120</v>
      </c>
      <c r="C328">
        <v>77.81</v>
      </c>
      <c r="D328">
        <f t="shared" si="12"/>
        <v>0.97653112449799184</v>
      </c>
      <c r="E328">
        <f t="shared" si="13"/>
        <v>0.9094842018617828</v>
      </c>
      <c r="F328">
        <f t="shared" si="14"/>
        <v>4.4952898349857997E-3</v>
      </c>
      <c r="G328">
        <f>USD_RUB_2020[[#This Row],[Выход сети]]/$B$34</f>
        <v>72.467701204346866</v>
      </c>
    </row>
    <row r="329" spans="1:7" x14ac:dyDescent="0.25">
      <c r="A329">
        <v>291</v>
      </c>
      <c r="B329" s="7">
        <v>44121</v>
      </c>
      <c r="C329">
        <v>77.91</v>
      </c>
      <c r="D329">
        <f t="shared" si="12"/>
        <v>0.97778614457831303</v>
      </c>
      <c r="E329">
        <f t="shared" si="13"/>
        <v>0.90947736417124014</v>
      </c>
      <c r="F329">
        <f t="shared" si="14"/>
        <v>4.666089480701705E-3</v>
      </c>
      <c r="G329">
        <f>USD_RUB_2020[[#This Row],[Выход сети]]/$B$34</f>
        <v>72.467156377164429</v>
      </c>
    </row>
    <row r="330" spans="1:7" x14ac:dyDescent="0.25">
      <c r="A330">
        <v>292</v>
      </c>
      <c r="B330" s="7">
        <v>44122</v>
      </c>
      <c r="C330">
        <v>77.94</v>
      </c>
      <c r="D330">
        <f t="shared" si="12"/>
        <v>0.97816265060240948</v>
      </c>
      <c r="E330">
        <f t="shared" si="13"/>
        <v>0.90992483635245747</v>
      </c>
      <c r="F330">
        <f t="shared" si="14"/>
        <v>4.6563992936109536E-3</v>
      </c>
      <c r="G330">
        <f>USD_RUB_2020[[#This Row],[Выход сети]]/$B$34</f>
        <v>72.502810960563821</v>
      </c>
    </row>
    <row r="331" spans="1:7" x14ac:dyDescent="0.25">
      <c r="A331">
        <v>293</v>
      </c>
      <c r="B331" s="7">
        <v>44123</v>
      </c>
      <c r="C331">
        <v>77.88</v>
      </c>
      <c r="D331">
        <f t="shared" si="12"/>
        <v>0.9774096385542167</v>
      </c>
      <c r="E331">
        <f t="shared" si="13"/>
        <v>0.91014346817976333</v>
      </c>
      <c r="F331">
        <f t="shared" si="14"/>
        <v>4.5247376768449881E-3</v>
      </c>
      <c r="G331">
        <f>USD_RUB_2020[[#This Row],[Выход сети]]/$B$34</f>
        <v>72.520231544563558</v>
      </c>
    </row>
    <row r="332" spans="1:7" x14ac:dyDescent="0.25">
      <c r="A332">
        <v>294</v>
      </c>
      <c r="B332" s="7">
        <v>44124</v>
      </c>
      <c r="C332">
        <v>77.73</v>
      </c>
      <c r="D332">
        <f t="shared" si="12"/>
        <v>0.9755271084337348</v>
      </c>
      <c r="E332">
        <f t="shared" si="13"/>
        <v>0.91062310824985848</v>
      </c>
      <c r="F332">
        <f t="shared" si="14"/>
        <v>4.2125292398686176E-3</v>
      </c>
      <c r="G332">
        <f>USD_RUB_2020[[#This Row],[Выход сети]]/$B$34</f>
        <v>72.558449265348727</v>
      </c>
    </row>
    <row r="333" spans="1:7" x14ac:dyDescent="0.25">
      <c r="A333">
        <v>295</v>
      </c>
      <c r="B333" s="7">
        <v>44125</v>
      </c>
      <c r="C333">
        <v>77.37</v>
      </c>
      <c r="D333">
        <f t="shared" si="12"/>
        <v>0.97100903614457823</v>
      </c>
      <c r="E333">
        <f t="shared" si="13"/>
        <v>0.9110131577763797</v>
      </c>
      <c r="F333">
        <f t="shared" si="14"/>
        <v>3.5995054211716724E-3</v>
      </c>
      <c r="G333">
        <f>USD_RUB_2020[[#This Row],[Выход сети]]/$B$34</f>
        <v>72.589528411621941</v>
      </c>
    </row>
    <row r="334" spans="1:7" x14ac:dyDescent="0.25">
      <c r="A334">
        <v>296</v>
      </c>
      <c r="B334" s="7">
        <v>44126</v>
      </c>
      <c r="C334">
        <v>76.94</v>
      </c>
      <c r="D334">
        <f t="shared" si="12"/>
        <v>0.96561244979919658</v>
      </c>
      <c r="E334">
        <f t="shared" si="13"/>
        <v>0.91134617789574579</v>
      </c>
      <c r="F334">
        <f t="shared" si="14"/>
        <v>2.9448282662992526E-3</v>
      </c>
      <c r="G334">
        <f>USD_RUB_2020[[#This Row],[Выход сети]]/$B$34</f>
        <v>72.616063454733037</v>
      </c>
    </row>
    <row r="335" spans="1:7" x14ac:dyDescent="0.25">
      <c r="A335">
        <v>297</v>
      </c>
      <c r="B335" s="7">
        <v>44127</v>
      </c>
      <c r="C335">
        <v>76.66</v>
      </c>
      <c r="D335">
        <f t="shared" si="12"/>
        <v>0.96209839357429705</v>
      </c>
      <c r="E335">
        <f t="shared" si="13"/>
        <v>0.91136504010472752</v>
      </c>
      <c r="F335">
        <f t="shared" si="14"/>
        <v>2.5738731542682826E-3</v>
      </c>
      <c r="G335">
        <f>USD_RUB_2020[[#This Row],[Выход сети]]/$B$34</f>
        <v>72.617566395544699</v>
      </c>
    </row>
    <row r="336" spans="1:7" x14ac:dyDescent="0.25">
      <c r="A336">
        <v>298</v>
      </c>
      <c r="B336" s="7">
        <v>44128</v>
      </c>
      <c r="C336">
        <v>76.34</v>
      </c>
      <c r="D336">
        <f t="shared" si="12"/>
        <v>0.958082329317269</v>
      </c>
      <c r="E336">
        <f t="shared" si="13"/>
        <v>0.91093085756115411</v>
      </c>
      <c r="F336">
        <f t="shared" si="14"/>
        <v>2.2232612887677005E-3</v>
      </c>
      <c r="G336">
        <f>USD_RUB_2020[[#This Row],[Выход сети]]/$B$34</f>
        <v>72.582970730472766</v>
      </c>
    </row>
    <row r="337" spans="1:7" x14ac:dyDescent="0.25">
      <c r="A337">
        <v>299</v>
      </c>
      <c r="B337" s="7">
        <v>44129</v>
      </c>
      <c r="C337">
        <v>76.34</v>
      </c>
      <c r="D337">
        <f t="shared" si="12"/>
        <v>0.958082329317269</v>
      </c>
      <c r="E337">
        <f t="shared" si="13"/>
        <v>0.91055983532984897</v>
      </c>
      <c r="F337">
        <f t="shared" si="14"/>
        <v>2.2583874347843732E-3</v>
      </c>
      <c r="G337">
        <f>USD_RUB_2020[[#This Row],[Выход сети]]/$B$34</f>
        <v>72.553407679082369</v>
      </c>
    </row>
  </sheetData>
  <mergeCells count="5">
    <mergeCell ref="A11:L11"/>
    <mergeCell ref="A30:A31"/>
    <mergeCell ref="D35:G35"/>
    <mergeCell ref="A26:H26"/>
    <mergeCell ref="A28:L2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8 0 c c 7 - 2 8 3 7 - 4 b f 8 - a 0 c 4 - 1 2 c e 9 f 7 0 3 5 a d "   x m l n s = " h t t p : / / s c h e m a s . m i c r o s o f t . c o m / D a t a M a s h u p " > A A A A A I U G A A B Q S w M E F A A C A A g A Y Z N a U f Y G h f u k A A A A 9 Q A A A B I A H A B D b 2 5 m a W c v U G F j a 2 F n Z S 5 4 b W w g o h g A K K A U A A A A A A A A A A A A A A A A A A A A A A A A A A A A h Y 9 L D o I w G I S v Q r q n R d R I y E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Z I 4 X s 2 E S k N G D Q q o v j w f 2 p D 8 m L F 1 j n R Z U u 3 C z A z J K I O 8 L 9 A F Q S w M E F A A C A A g A Y Z N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T W l H p e u f H f w M A A I U L A A A T A B w A R m 9 y b X V s Y X M v U 2 V j d G l v b j E u b S C i G A A o o B Q A A A A A A A A A A A A A A A A A A A A A A A A A A A D N V l 1 L G 0 E U f R f y H 4 Y R y g b W k B X s g 7 Y F N Q g F a 0 s S 6 U M i Z U 2 m d W m y K 7 s T P w g B T V r 7 Y E E o h U q h L b b 9 A d E 2 N c a P / I W Z f 9 Q 7 s 5 t k d 2 1 i o i 8 N J G 4 2 1 3 P P O f f e u e u Q H D U s E 6 X c v 9 p M Z C w y 5 q z p N s m j c b y c S k w k l + f Q Z H w y j t F D V C A 0 M o b g x Q 7 5 L q + y K / 6 O X b I m a 8 F v a X 2 1 Q G I L t l W c t w q l o u k o 5 U X D J I 6 8 N W e Y u r 2 t L B g Q M m + Z l J j U U X B i O i v u O F n 2 E 0 A u e U 2 C n b A G 3 + G 7 r A k J G r y a Z d 9 Z g 1 2 w O o p P I f Y F r s / 4 D r u C 0 E u + z x o I I i G K N b N h T l k / + x j d o j i q I r N U K H Q + 7 0 / F 4 1 q 0 E l V d T e O Y / W C / W Z 2 d Q 4 4 O u s f m r Y Q U y X h V Z m + x J u 6 K T r 0 2 1 p V w e l U b D C y C / g y E T Z K i t U E W d Y c u K S O T U y d 9 6 Y 9 6 P 0 A U Y m 3 4 1 g R P B V Q H 7 g L x N 3 D z n L / 3 g i 9 8 A k k B + i N p b T p 9 i P Q V o y K i 5 9 a Q a V G U J l s 0 l q K 6 T Z 3 n B l 1 T M m 6 f a C s q w l 3 z g B c / w F E f 9 4 + A d A z 5 T t y M S H Q K E G i w F t / t M Z z N 5 x + b e b L l Y i q 3 1 y z J + D K o K K 4 i f y k / S K Z d P u x q G s l g 9 5 t r A A I l M g r e r a C V Q L T H c a A 2 w e R r F w a E C N R q I B l Y 5 R m 8 V C q u E j v 2 x M o r G T 9 / M B c a A d H t d Q J d L 2 L 8 b S E a S E a 6 d p w h t w o A f w y d t d d j / c z Y s K j i X q d t 3 X R e W r Y 3 5 2 m A l m 1 x O 2 N U V C 4 P p 1 N q o N B E l Q p Y Y 5 d g t s V E L x o O j S X g w z B z / y X F z P g w / 7 w S H b b e 2 J s b 7 K v k J x D V l o W 7 7 E o B l e L i t F d F O G w L C W v T H Y + b a q + W c R x X 7 n y I a P 1 O k Y G U v a 5 W M t o K e v B I n t e B M w F O v R r 7 5 V a s d u 0 4 6 i n h e 3 w / T K C z n u 4 g S X o D l d A C B o W m 2 b N V g j Y k R u D E C v W o 5 D O a L t m X 8 Y 5 X W K w 5 h N E 9 9 C L Q i D 6 C h + w 0 J A 6 q D q u T t f v S 6 o 7 O U O J U j 5 B M n 9 c p G T K 9 M J 8 f s F O 4 F T o u + 9 E Z I E X a o u H A o S f n k Z g T y y n / 1 H w T 6 x M A O i W / A n X 1 G 7 s o S U y 9 S H x V G 0 F X x y D h p 5 j y O g Z i L l v M P v O a e P D B A d O O x F I U a L L 3 w v z + 8 S x i 2 V Q Z V Z u g 1 W W k o q d 2 H n b J r J M j Z t 4 w X 1 U G N H l g Z W k D 9 / F w Q q 7 v X y 2 4 f z 1 h M B 5 t i X g A o e K h 6 + b x T x J L C P P P 2 0 A x M O U h K n 6 T f P W K R s Y M 8 / Y E Z / 4 C U E s B A i 0 A F A A C A A g A Y Z N a U f Y G h f u k A A A A 9 Q A A A B I A A A A A A A A A A A A A A A A A A A A A A E N v b m Z p Z y 9 Q Y W N r Y W d l L n h t b F B L A Q I t A B Q A A g A I A G G T W l E P y u m r p A A A A O k A A A A T A A A A A A A A A A A A A A A A A P A A A A B b Q 2 9 u d G V u d F 9 U e X B l c 1 0 u e G 1 s U E s B A i 0 A F A A C A A g A Y Z N a U e l 6 5 8 d / A w A A h Q s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o A A A A A A A A B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2 V D E 1 O j I 3 O j A y L j E z O D Q 0 N T J a I i A v P j x F b n R y e S B U e X B l P S J G a W x s Q 2 9 s d W 1 u V H l w Z X M i I F Z h b H V l P S J z Q l F r R i I g L z 4 8 R W 5 0 c n k g V H l w Z T 0 i R m l s b E N v b H V t b k 5 h b W V z I i B W Y W x 1 Z T 0 i c 1 s m c X V v d D v Q m N C 9 0 L T Q t d C 6 0 Y E m c X V v d D s s J n F 1 b 3 Q 7 0 J T Q s N G C 0 L A m c X V v d D s s J n F 1 b 3 Q 7 0 J r R g 9 G A 0 Y E m c X V v d D t d I i A v P j x F b n R y e S B U e X B l P S J G a W x s U 3 R h d H V z I i B W Y W x 1 Z T 0 i c 0 N v b X B s Z X R l I i A v P j x F b n R y e S B U e X B l P S J S Z W N v d m V y e V R h c m d l d F N o Z W V 0 I i B W Y W x 1 Z T 0 i c z I g L S D Q n 9 G A 0 L 7 R g d G C 0 L D R j y D R g d C 1 0 Y L R j C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V V N E X 1 J V Q l 8 y M D I w I i A v P j x F b n R y e S B U e X B l P S J R d W V y e U l E I i B W Y W x 1 Z T 0 i c 2 Y x N m J j N z h k L T Z i N z k t N D A x N S 0 4 Z D k 0 L T F l N G I 5 N j g z O G Q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V J V Q i A y M D I w L 9 C U 0 L 7 Q s d C w 0 L L Q u 9 C 1 0 L 0 g 0 L j Q v d C 0 0 L X Q u t G B M S 5 7 0 J j Q v d C 0 0 L X Q u t G B L D J 9 J n F 1 b 3 Q 7 L C Z x d W 9 0 O 1 N l Y 3 R p b 2 4 x L 1 V T R C 1 S V U I g M j A y M C / Q l N C + 0 L H Q s N C y 0 L v Q t d C 9 I N C 4 0 L 3 Q t N C 1 0 L r R g T E u e 9 C U 0 L D R g t C w L D B 9 J n F 1 b 3 Q 7 L C Z x d W 9 0 O 1 N l Y 3 R p b 2 4 x L 1 V T R C 1 S V U I g M j A y M C / Q l N C + 0 L H Q s N C y 0 L v Q t d C 9 I N C 4 0 L 3 Q t N C 1 0 L r R g T E u e 9 C a 0 Y P R g N G B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R C 1 S V U I g M j A y M C / Q l N C + 0 L H Q s N C y 0 L v Q t d C 9 I N C 4 0 L 3 Q t N C 1 0 L r R g T E u e 9 C Y 0 L 3 Q t N C 1 0 L r R g S w y f S Z x d W 9 0 O y w m c X V v d D t T Z W N 0 a W 9 u M S 9 V U 0 Q t U l V C I D I w M j A v 0 J T Q v t C x 0 L D Q s t C 7 0 L X Q v S D Q u N C 9 0 L T Q t d C 6 0 Y E x L n v Q l N C w 0 Y L Q s C w w f S Z x d W 9 0 O y w m c X V v d D t T Z W N 0 a W 9 u M S 9 V U 0 Q t U l V C I D I w M j A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V J V Q i U y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U l V C J T I w M j A y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8 I r P m C D o U 6 J t p H B a v J k e Q A A A A A C A A A A A A A Q Z g A A A A E A A C A A A A A y a K m p w N E w c k R E A W U 0 3 X 4 a W H g 7 9 o S c y M G q V f x L q Y c H I g A A A A A O g A A A A A I A A C A A A A D P J 4 D t M H j b U t P R a g f + N e Q g C F y 1 K 8 R c S p y l w p x U T z k K C l A A A A A j w Z z q P + d 8 I t I v W w J 9 Z r J o 4 z U f h W T 5 F V 2 L a F H z 3 l N Z r L L z W U N t w m d W 8 1 / l T c U Y u 0 / T P c 6 H V s n 1 C H Z g v D E j 2 b N J l r M k K v R U G e T c e 5 5 I g c H O W U A A A A C X 8 B C Z H a N t z a G 8 r Y c 0 s J M c 2 9 w t / V F O O L s N K T V 6 x w q 6 t R n l K 5 s 6 K h U C Z g y G s n P v c h v 2 J A F W w g t n t a 2 w 2 O H D h X w t < / D a t a M a s h u p > 
</file>

<file path=customXml/itemProps1.xml><?xml version="1.0" encoding="utf-8"?>
<ds:datastoreItem xmlns:ds="http://schemas.openxmlformats.org/officeDocument/2006/customXml" ds:itemID="{D9078954-1F7D-41CA-9CCB-E82649D25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Нейрон</vt:lpstr>
      <vt:lpstr>Нейронная сеть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Сергушов Павел Андреевич</cp:lastModifiedBy>
  <dcterms:created xsi:type="dcterms:W3CDTF">2016-02-05T23:29:57Z</dcterms:created>
  <dcterms:modified xsi:type="dcterms:W3CDTF">2024-05-23T15:58:37Z</dcterms:modified>
</cp:coreProperties>
</file>