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19"/>
  <workbookPr/>
  <mc:AlternateContent xmlns:mc="http://schemas.openxmlformats.org/markup-compatibility/2006">
    <mc:Choice Requires="x15">
      <x15ac:absPath xmlns:x15ac="http://schemas.microsoft.com/office/spreadsheetml/2010/11/ac" url="/Users/jirihalamka/Desktop/"/>
    </mc:Choice>
  </mc:AlternateContent>
  <xr:revisionPtr revIDLastSave="0" documentId="8_{14CA4725-366A-4066-969A-C83AAB8D9C74}" xr6:coauthVersionLast="47" xr6:coauthVersionMax="47" xr10:uidLastSave="{00000000-0000-0000-0000-000000000000}"/>
  <bookViews>
    <workbookView xWindow="0" yWindow="500" windowWidth="28800" windowHeight="16480" activeTab="2" xr2:uid="{00000000-000D-0000-FFFF-FFFF00000000}"/>
  </bookViews>
  <sheets>
    <sheet name="GMFCS" sheetId="1" r:id="rId1"/>
    <sheet name="List3" sheetId="5" r:id="rId2"/>
    <sheet name="List1" sheetId="2" r:id="rId3"/>
    <sheet name="Transformovaná data" sheetId="3" state="hidden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iub8sKynbJBYhpDbZBGq6aQn1y2A=="/>
    </ext>
  </extLst>
</workbook>
</file>

<file path=xl/calcChain.xml><?xml version="1.0" encoding="utf-8"?>
<calcChain xmlns="http://schemas.openxmlformats.org/spreadsheetml/2006/main">
  <c r="P26" i="2" l="1"/>
  <c r="P25" i="2"/>
  <c r="P24" i="2"/>
  <c r="P23" i="2"/>
  <c r="P22" i="2"/>
  <c r="P21" i="2"/>
  <c r="P20" i="2"/>
  <c r="P19" i="2"/>
  <c r="P18" i="2"/>
  <c r="P17" i="2"/>
  <c r="P16" i="2"/>
  <c r="P15" i="2"/>
  <c r="P14" i="2"/>
  <c r="I14" i="2"/>
  <c r="H14" i="2"/>
  <c r="G14" i="2"/>
  <c r="P13" i="2"/>
  <c r="H13" i="2"/>
  <c r="G13" i="2"/>
  <c r="P12" i="2"/>
  <c r="P11" i="2"/>
  <c r="P10" i="2"/>
  <c r="H10" i="2"/>
  <c r="G10" i="2"/>
  <c r="P9" i="2"/>
  <c r="P8" i="2"/>
  <c r="P7" i="2"/>
  <c r="P6" i="2"/>
  <c r="P5" i="2"/>
  <c r="P4" i="2"/>
  <c r="P3" i="2"/>
  <c r="I3" i="2"/>
  <c r="H3" i="2"/>
  <c r="G3" i="2"/>
  <c r="P2" i="2"/>
  <c r="I2" i="2"/>
  <c r="H2" i="2"/>
  <c r="G2" i="2"/>
  <c r="J6" i="1"/>
  <c r="I6" i="1"/>
  <c r="H6" i="1"/>
  <c r="H17" i="1"/>
  <c r="I17" i="1"/>
  <c r="H14" i="1"/>
  <c r="I14" i="1"/>
  <c r="H18" i="1"/>
  <c r="I18" i="1"/>
  <c r="J18" i="1"/>
  <c r="H7" i="1"/>
  <c r="I7" i="1"/>
  <c r="J7" i="1"/>
  <c r="Q10" i="1"/>
  <c r="Q15" i="1"/>
  <c r="Q13" i="1"/>
  <c r="Q11" i="1"/>
  <c r="Q19" i="1"/>
  <c r="Q12" i="1"/>
  <c r="Q6" i="1"/>
  <c r="Q17" i="1"/>
  <c r="Q9" i="1"/>
  <c r="Q7" i="1"/>
  <c r="Q14" i="1"/>
  <c r="Q30" i="1"/>
  <c r="Q8" i="1"/>
  <c r="Q18" i="1"/>
  <c r="Q27" i="1"/>
  <c r="Q28" i="1"/>
  <c r="Q26" i="1"/>
  <c r="Q22" i="1"/>
  <c r="Q21" i="1"/>
  <c r="Q23" i="1"/>
  <c r="Q24" i="1"/>
  <c r="Q25" i="1"/>
  <c r="Q29" i="1"/>
  <c r="Q20" i="1"/>
  <c r="Q16" i="1"/>
</calcChain>
</file>

<file path=xl/sharedStrings.xml><?xml version="1.0" encoding="utf-8"?>
<sst xmlns="http://schemas.openxmlformats.org/spreadsheetml/2006/main" count="379" uniqueCount="78">
  <si>
    <t>Pacient</t>
  </si>
  <si>
    <t>pohlaví</t>
  </si>
  <si>
    <t>Věk</t>
  </si>
  <si>
    <t>forma DMO</t>
  </si>
  <si>
    <t>GMFCS</t>
  </si>
  <si>
    <t>LS dle Vojty</t>
  </si>
  <si>
    <t>PEDI hrubé skore</t>
  </si>
  <si>
    <t>PEDI škálové skóre</t>
  </si>
  <si>
    <t>TCMS</t>
  </si>
  <si>
    <t>Funkční schopnosti</t>
  </si>
  <si>
    <t>Statická balance sedu</t>
  </si>
  <si>
    <t>Dynamická balance sedu</t>
  </si>
  <si>
    <t>Total</t>
  </si>
  <si>
    <t>Sebeobsluha</t>
  </si>
  <si>
    <t>mobilita</t>
  </si>
  <si>
    <t>sociální funkce</t>
  </si>
  <si>
    <t>selektivní kontrola pohybu</t>
  </si>
  <si>
    <t>Dynamický dosah</t>
  </si>
  <si>
    <t>Jméno</t>
  </si>
  <si>
    <t>Pohlaví</t>
  </si>
  <si>
    <t>Forma DMO</t>
  </si>
  <si>
    <t>LS Dle Vojty</t>
  </si>
  <si>
    <t>Mobilita</t>
  </si>
  <si>
    <t>Sociální fce</t>
  </si>
  <si>
    <t>sebeobsluha2</t>
  </si>
  <si>
    <t>Mobilita2</t>
  </si>
  <si>
    <t>Sociální fce2</t>
  </si>
  <si>
    <t>selektivní kontrola</t>
  </si>
  <si>
    <t>celkové skore TCSM</t>
  </si>
  <si>
    <t>Brožová Markéta</t>
  </si>
  <si>
    <t>Ž</t>
  </si>
  <si>
    <t>kvadruparéza</t>
  </si>
  <si>
    <t>III</t>
  </si>
  <si>
    <t>Fůsek Kryštof</t>
  </si>
  <si>
    <t>M</t>
  </si>
  <si>
    <t>diparéza</t>
  </si>
  <si>
    <t>IV</t>
  </si>
  <si>
    <t>Horvátová Nela</t>
  </si>
  <si>
    <t>Chinedu Denis Stanley</t>
  </si>
  <si>
    <t>Kallasch Oliver</t>
  </si>
  <si>
    <t>hemiparéza</t>
  </si>
  <si>
    <t>I</t>
  </si>
  <si>
    <t>Kremserová Natálie</t>
  </si>
  <si>
    <t>Macan Daniel</t>
  </si>
  <si>
    <t>V</t>
  </si>
  <si>
    <t>Német Jakub</t>
  </si>
  <si>
    <t>Pejšek Ivo</t>
  </si>
  <si>
    <t>II</t>
  </si>
  <si>
    <t>Rubešová Josefína</t>
  </si>
  <si>
    <t>Skřivan Lukáš</t>
  </si>
  <si>
    <t>Soukupová Denisa</t>
  </si>
  <si>
    <t>triparéza</t>
  </si>
  <si>
    <t>Šimůnek Vít</t>
  </si>
  <si>
    <t>Šnajdr Jan</t>
  </si>
  <si>
    <t>xy</t>
  </si>
  <si>
    <t>x</t>
  </si>
  <si>
    <t>Zadrobílek Tomáš</t>
  </si>
  <si>
    <t>Diparéza</t>
  </si>
  <si>
    <t>Hemiparéza</t>
  </si>
  <si>
    <t>Triparéza</t>
  </si>
  <si>
    <t>Kvadruparéza</t>
  </si>
  <si>
    <t>54.3</t>
  </si>
  <si>
    <t>68.7</t>
  </si>
  <si>
    <t>59.9</t>
  </si>
  <si>
    <t>63.2</t>
  </si>
  <si>
    <t>61.9</t>
  </si>
  <si>
    <t>82.2</t>
  </si>
  <si>
    <t>43.6</t>
  </si>
  <si>
    <t>46.1</t>
  </si>
  <si>
    <t>49.7</t>
  </si>
  <si>
    <t>65.2</t>
  </si>
  <si>
    <t>77.3</t>
  </si>
  <si>
    <t>89.1</t>
  </si>
  <si>
    <t>68.3</t>
  </si>
  <si>
    <t>94.2</t>
  </si>
  <si>
    <t>DŮLEŽITÉ PODROBNOSTI</t>
  </si>
  <si>
    <t>Aby bylo možné vložit vybranou kontingenční tabulku, museli jsme vaše data uspořádat do sloupců s jedním řádkem záhlaví.</t>
  </si>
  <si>
    <t>Pole1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</si>
</sst>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sz val="13.5"/>
      <color rgb="FF000000"/>
      <name val="Times New Roman"/>
      <family val="1"/>
    </font>
    <font>
      <sz val="11"/>
      <color rgb="FF4472C4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5">
    <xf numFmtId="0" fontId="0" fillId="0" borderId="0" xfId="0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4" fillId="0" borderId="0" xfId="1"/>
    <xf numFmtId="0" fontId="5" fillId="0" borderId="0" xfId="0" applyFont="1"/>
    <xf numFmtId="0" fontId="6" fillId="0" borderId="0" xfId="0" applyFont="1"/>
    <xf numFmtId="3" fontId="0" fillId="0" borderId="0" xfId="0" applyNumberFormat="1"/>
    <xf numFmtId="0" fontId="0" fillId="0" borderId="6" xfId="0" applyBorder="1"/>
    <xf numFmtId="0" fontId="0" fillId="0" borderId="3" xfId="0" applyBorder="1"/>
    <xf numFmtId="0" fontId="0" fillId="0" borderId="2" xfId="0" applyBorder="1"/>
    <xf numFmtId="0" fontId="0" fillId="0" borderId="7" xfId="0" applyBorder="1"/>
    <xf numFmtId="0" fontId="6" fillId="0" borderId="4" xfId="0" applyFont="1" applyBorder="1"/>
    <xf numFmtId="0" fontId="7" fillId="0" borderId="0" xfId="0" applyFont="1"/>
    <xf numFmtId="0" fontId="6" fillId="0" borderId="15" xfId="0" applyFont="1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8" fillId="0" borderId="0" xfId="0" applyFont="1"/>
    <xf numFmtId="0" fontId="9" fillId="0" borderId="0" xfId="0" applyFont="1"/>
    <xf numFmtId="0" fontId="10" fillId="0" borderId="5" xfId="0" applyFont="1" applyBorder="1"/>
    <xf numFmtId="0" fontId="10" fillId="0" borderId="16" xfId="0" applyFont="1" applyBorder="1"/>
    <xf numFmtId="0" fontId="10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0" fillId="0" borderId="5" xfId="0" applyBorder="1"/>
    <xf numFmtId="0" fontId="1" fillId="2" borderId="12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3" fillId="0" borderId="0" xfId="0" applyFont="1"/>
    <xf numFmtId="164" fontId="0" fillId="0" borderId="7" xfId="0" applyNumberFormat="1" applyBorder="1"/>
    <xf numFmtId="164" fontId="3" fillId="0" borderId="7" xfId="0" applyNumberFormat="1" applyFont="1" applyBorder="1"/>
    <xf numFmtId="0" fontId="6" fillId="0" borderId="7" xfId="0" applyFont="1" applyBorder="1"/>
    <xf numFmtId="0" fontId="6" fillId="0" borderId="19" xfId="0" applyFont="1" applyBorder="1"/>
    <xf numFmtId="0" fontId="3" fillId="0" borderId="0" xfId="0" applyFont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6" fillId="0" borderId="26" xfId="0" applyFont="1" applyBorder="1"/>
    <xf numFmtId="0" fontId="6" fillId="0" borderId="20" xfId="0" applyFont="1" applyBorder="1"/>
    <xf numFmtId="0" fontId="0" fillId="0" borderId="1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3" fillId="3" borderId="2" xfId="0" applyFont="1" applyFill="1" applyBorder="1"/>
    <xf numFmtId="0" fontId="3" fillId="3" borderId="8" xfId="0" applyFont="1" applyFill="1" applyBorder="1"/>
    <xf numFmtId="0" fontId="3" fillId="3" borderId="24" xfId="0" applyFont="1" applyFill="1" applyBorder="1"/>
    <xf numFmtId="164" fontId="10" fillId="3" borderId="2" xfId="0" applyNumberFormat="1" applyFont="1" applyFill="1" applyBorder="1"/>
    <xf numFmtId="0" fontId="0" fillId="3" borderId="2" xfId="0" applyFill="1" applyBorder="1"/>
    <xf numFmtId="164" fontId="3" fillId="3" borderId="2" xfId="0" applyNumberFormat="1" applyFont="1" applyFill="1" applyBorder="1"/>
    <xf numFmtId="164" fontId="0" fillId="3" borderId="2" xfId="0" applyNumberFormat="1" applyFill="1" applyBorder="1"/>
    <xf numFmtId="0" fontId="0" fillId="3" borderId="24" xfId="0" applyFill="1" applyBorder="1"/>
    <xf numFmtId="0" fontId="0" fillId="3" borderId="17" xfId="0" applyFill="1" applyBorder="1"/>
    <xf numFmtId="0" fontId="3" fillId="3" borderId="6" xfId="0" applyFont="1" applyFill="1" applyBorder="1"/>
    <xf numFmtId="164" fontId="0" fillId="3" borderId="6" xfId="0" applyNumberFormat="1" applyFill="1" applyBorder="1"/>
    <xf numFmtId="0" fontId="0" fillId="3" borderId="6" xfId="0" applyFill="1" applyBorder="1"/>
    <xf numFmtId="164" fontId="3" fillId="3" borderId="6" xfId="0" applyNumberFormat="1" applyFont="1" applyFill="1" applyBorder="1"/>
    <xf numFmtId="0" fontId="0" fillId="3" borderId="25" xfId="0" applyFill="1" applyBorder="1"/>
    <xf numFmtId="0" fontId="0" fillId="3" borderId="18" xfId="0" applyFill="1" applyBorder="1"/>
    <xf numFmtId="0" fontId="3" fillId="3" borderId="3" xfId="0" applyFont="1" applyFill="1" applyBorder="1"/>
    <xf numFmtId="0" fontId="0" fillId="3" borderId="3" xfId="0" applyFill="1" applyBorder="1"/>
    <xf numFmtId="0" fontId="0" fillId="3" borderId="3" xfId="0" applyFill="1" applyBorder="1" applyAlignment="1">
      <alignment horizontal="right"/>
    </xf>
    <xf numFmtId="0" fontId="0" fillId="3" borderId="1" xfId="0" applyFill="1" applyBorder="1"/>
    <xf numFmtId="0" fontId="0" fillId="3" borderId="14" xfId="0" applyFill="1" applyBorder="1"/>
    <xf numFmtId="49" fontId="1" fillId="2" borderId="22" xfId="0" applyNumberFormat="1" applyFont="1" applyFill="1" applyBorder="1" applyAlignment="1">
      <alignment horizontal="center" vertical="center" wrapText="1"/>
    </xf>
    <xf numFmtId="49" fontId="1" fillId="2" borderId="20" xfId="0" applyNumberFormat="1" applyFont="1" applyFill="1" applyBorder="1" applyAlignment="1">
      <alignment horizontal="center" vertical="center" wrapText="1"/>
    </xf>
    <xf numFmtId="49" fontId="1" fillId="2" borderId="9" xfId="0" applyNumberFormat="1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2" fillId="0" borderId="13" xfId="0" applyFont="1" applyBorder="1" applyAlignment="1"/>
    <xf numFmtId="0" fontId="2" fillId="0" borderId="23" xfId="0" applyFont="1" applyBorder="1" applyAlignment="1"/>
    <xf numFmtId="0" fontId="2" fillId="0" borderId="20" xfId="0" applyFont="1" applyBorder="1" applyAlignment="1"/>
    <xf numFmtId="0" fontId="2" fillId="0" borderId="9" xfId="0" applyFont="1" applyBorder="1" applyAlignment="1"/>
  </cellXfs>
  <cellStyles count="2">
    <cellStyle name="Hyperlink" xfId="1" xr:uid="{00000000-000B-0000-0000-000008000000}"/>
    <cellStyle name="Normální" xfId="0" builtinId="0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FFFF00"/>
        </patternFill>
      </fill>
      <border diagonalUp="0" diagonalDown="0">
        <left style="medium">
          <color rgb="FF000000"/>
        </left>
        <right/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 outline="0">
        <left style="medium">
          <color rgb="FF000000"/>
        </left>
        <right/>
        <top/>
        <bottom/>
      </border>
    </dxf>
    <dxf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border diagonalUp="0" diagonalDown="0" outline="0">
        <left style="thin">
          <color rgb="FF000000"/>
        </left>
        <right/>
        <top/>
        <bottom/>
      </border>
    </dxf>
    <dxf>
      <border diagonalUp="0" diagonalDown="0">
        <left style="medium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border diagonalUp="0" diagonalDown="0" outline="0">
        <left style="medium">
          <color rgb="FF000000"/>
        </left>
        <right style="thin">
          <color rgb="FF000000"/>
        </right>
        <top/>
        <bottom/>
      </border>
    </dxf>
    <dxf>
      <border diagonalUp="0" diagonalDown="0">
        <left style="medium">
          <color rgb="FF000000"/>
        </left>
        <right/>
        <top style="thin">
          <color rgb="FF000000"/>
        </top>
        <bottom/>
        <vertical/>
        <horizontal/>
      </border>
    </dxf>
    <dxf>
      <border diagonalUp="0" diagonalDown="0" outline="0">
        <left style="medium">
          <color rgb="FF000000"/>
        </left>
        <right/>
        <top/>
        <bottom/>
      </border>
    </dxf>
    <dxf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ill>
        <patternFill patternType="solid">
          <fgColor indexed="64"/>
          <bgColor rgb="FFFFFF00"/>
        </patternFill>
      </fill>
      <border diagonalUp="0" diagonalDown="0">
        <left style="medium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border diagonalUp="0" diagonalDown="0">
        <left style="medium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ill>
        <patternFill patternType="solid">
          <fgColor indexed="64"/>
          <bgColor rgb="FFFFFF00"/>
        </patternFill>
      </fill>
      <border diagonalUp="0" diagonalDown="0">
        <left style="medium">
          <color rgb="FF000000"/>
        </left>
        <right/>
        <top style="thin">
          <color rgb="FF000000"/>
        </top>
        <bottom/>
        <vertical/>
        <horizontal/>
      </border>
    </dxf>
    <dxf>
      <border diagonalUp="0" diagonalDown="0">
        <left style="medium">
          <color rgb="FF000000"/>
        </left>
        <right/>
        <top style="thin">
          <color rgb="FF000000"/>
        </top>
        <bottom/>
        <vertical/>
        <horizontal/>
      </border>
    </dxf>
    <dxf>
      <border diagonalUp="0" diagonalDown="0">
        <left style="medium">
          <color rgb="FF000000"/>
        </left>
        <right/>
        <top style="thin">
          <color rgb="FF000000"/>
        </top>
        <bottom/>
        <vertical/>
        <horizontal/>
      </border>
    </dxf>
    <dxf>
      <border diagonalUp="0" diagonalDown="0">
        <left/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medium">
          <color rgb="FF000000"/>
        </left>
        <right style="medium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/>
        <right/>
        <top style="thin">
          <color rgb="FF000000"/>
        </top>
        <bottom/>
        <vertical/>
        <horizontal/>
      </border>
    </dxf>
    <dxf>
      <border outline="0">
        <bottom style="thin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FFFF00"/>
        </patternFill>
      </fill>
      <border diagonalUp="0" diagonalDown="0">
        <left style="medium">
          <color rgb="FF000000"/>
        </left>
        <right/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 outline="0">
        <left style="medium">
          <color rgb="FF000000"/>
        </left>
        <right/>
        <top/>
        <bottom/>
      </border>
    </dxf>
    <dxf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border diagonalUp="0" diagonalDown="0" outline="0">
        <left style="thin">
          <color rgb="FF000000"/>
        </left>
        <right/>
        <top/>
        <bottom/>
      </border>
    </dxf>
    <dxf>
      <border diagonalUp="0" diagonalDown="0">
        <left style="medium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border diagonalUp="0" diagonalDown="0" outline="0">
        <left style="medium">
          <color rgb="FF000000"/>
        </left>
        <right style="thin">
          <color rgb="FF000000"/>
        </right>
        <top/>
        <bottom/>
      </border>
    </dxf>
    <dxf>
      <border diagonalUp="0" diagonalDown="0">
        <left style="medium">
          <color rgb="FF000000"/>
        </left>
        <right/>
        <top style="thin">
          <color rgb="FF000000"/>
        </top>
        <bottom/>
        <vertical/>
        <horizontal/>
      </border>
    </dxf>
    <dxf>
      <border diagonalUp="0" diagonalDown="0" outline="0">
        <left style="medium">
          <color rgb="FF000000"/>
        </left>
        <right/>
        <top/>
        <bottom/>
      </border>
    </dxf>
    <dxf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ill>
        <patternFill patternType="solid">
          <fgColor indexed="64"/>
          <bgColor rgb="FFFFFF00"/>
        </patternFill>
      </fill>
      <border diagonalUp="0" diagonalDown="0">
        <left style="medium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border diagonalUp="0" diagonalDown="0">
        <left style="medium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ill>
        <patternFill patternType="solid">
          <fgColor indexed="64"/>
          <bgColor rgb="FFFFFF00"/>
        </patternFill>
      </fill>
      <border diagonalUp="0" diagonalDown="0">
        <left style="medium">
          <color rgb="FF000000"/>
        </left>
        <right/>
        <top style="thin">
          <color rgb="FF000000"/>
        </top>
        <bottom/>
        <vertical/>
        <horizontal/>
      </border>
    </dxf>
    <dxf>
      <border diagonalUp="0" diagonalDown="0">
        <left style="medium">
          <color rgb="FF000000"/>
        </left>
        <right/>
        <top style="thin">
          <color rgb="FF000000"/>
        </top>
        <bottom/>
        <vertical/>
        <horizontal/>
      </border>
    </dxf>
    <dxf>
      <border diagonalUp="0" diagonalDown="0">
        <left style="medium">
          <color rgb="FF000000"/>
        </left>
        <right/>
        <top style="thin">
          <color rgb="FF000000"/>
        </top>
        <bottom/>
        <vertical/>
        <horizontal/>
      </border>
    </dxf>
    <dxf>
      <border diagonalUp="0" diagonalDown="0">
        <left/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medium">
          <color rgb="FF000000"/>
        </left>
        <right style="medium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/>
        <right/>
        <top style="thin">
          <color rgb="FF000000"/>
        </top>
        <bottom/>
        <vertical/>
        <horizontal/>
      </border>
    </dxf>
    <dxf>
      <border outline="0">
        <bottom style="thin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48DF3FC-BE13-964B-BBFE-85598A45C733}" name="Tabulka8" displayName="Tabulka8" ref="B5:Q30" headerRowDxfId="45" headerRowBorderDxfId="43" tableBorderDxfId="44">
  <autoFilter ref="B5:Q30" xr:uid="{648DF3FC-BE13-964B-BBFE-85598A45C733}"/>
  <sortState xmlns:xlrd2="http://schemas.microsoft.com/office/spreadsheetml/2017/richdata2" ref="B6:Q30">
    <sortCondition ref="B5:B30"/>
  </sortState>
  <tableColumns count="16">
    <tableColumn id="1" xr3:uid="{DB3D7E22-502A-B54E-94E2-02B7BC48F3A3}" name="Jméno" totalsRowLabel="Celkem" dataDxfId="42"/>
    <tableColumn id="2" xr3:uid="{9663B8D2-0629-AF4B-9835-7398879218FF}" name="Pohlaví" dataDxfId="41"/>
    <tableColumn id="3" xr3:uid="{D76493FA-8A5A-EF45-8935-8FEFF196D752}" name="Věk" dataDxfId="40"/>
    <tableColumn id="4" xr3:uid="{2896028C-31F3-5E49-BF8A-0C71B8718208}" name="Forma DMO" dataDxfId="39"/>
    <tableColumn id="5" xr3:uid="{00723754-C92E-C643-A1ED-49ED86465C14}" name="GMFCS" dataDxfId="38"/>
    <tableColumn id="6" xr3:uid="{6737894B-BD80-124D-8CD1-C11033071965}" name="LS Dle Vojty" dataDxfId="37"/>
    <tableColumn id="7" xr3:uid="{F6A342A2-68B4-7142-8997-67E79D4B50DB}" name="Sebeobsluha" dataDxfId="36"/>
    <tableColumn id="8" xr3:uid="{0C4EBC57-A37B-054A-8D24-B94A2952E072}" name="Mobilita" dataDxfId="35"/>
    <tableColumn id="9" xr3:uid="{A64EE486-1D3E-F447-AAE1-E5793422B443}" name="Sociální fce" dataDxfId="34"/>
    <tableColumn id="13" xr3:uid="{83FBB382-3F38-E74B-81C7-73DA8DACF879}" name="sebeobsluha2" dataDxfId="33"/>
    <tableColumn id="14" xr3:uid="{FE77CB09-EAFC-1549-B86F-11E60DD5BD0E}" name="Mobilita2" dataDxfId="32"/>
    <tableColumn id="15" xr3:uid="{9B1CD31C-2E17-B144-B535-0DA9890D616B}" name="Sociální fce2" dataDxfId="31"/>
    <tableColumn id="19" xr3:uid="{16A564F6-CE06-3E4E-9587-C18904899DB8}" name="Statická balance sedu" dataDxfId="29" totalsRowDxfId="30"/>
    <tableColumn id="20" xr3:uid="{739DC7FE-32D6-9649-8398-5DABDE950754}" name="selektivní kontrola" dataDxfId="27" totalsRowDxfId="28"/>
    <tableColumn id="21" xr3:uid="{E7BB42A2-62F1-5849-BB74-2D8353AB8E21}" name="Dynamický dosah" dataDxfId="25" totalsRowDxfId="26"/>
    <tableColumn id="22" xr3:uid="{E4BC2DFB-B89C-3047-860E-418268A878B7}" name="celkové skore TCSM" totalsRowFunction="sum" dataDxfId="23" totalsRowDxfId="24">
      <calculatedColumnFormula>N6+O6+P6</calculatedColumnFormula>
    </tableColumn>
  </tableColumns>
  <tableStyleInfo name="TableStyleMedium9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A5A806-1506-4E88-AC26-85CC5838A77B}" name="Tabulka83" displayName="Tabulka83" ref="A1:P26" headerRowDxfId="22" headerRowBorderDxfId="20" tableBorderDxfId="21">
  <autoFilter ref="A1:P26" xr:uid="{36A5A806-1506-4E88-AC26-85CC5838A77B}"/>
  <sortState xmlns:xlrd2="http://schemas.microsoft.com/office/spreadsheetml/2017/richdata2" ref="A2:P26">
    <sortCondition ref="A5:A30"/>
  </sortState>
  <tableColumns count="16">
    <tableColumn id="1" xr3:uid="{4D3744A1-D169-4732-B4DB-A8AB05572A56}" name="Jméno" totalsRowLabel="Celkem" dataDxfId="19"/>
    <tableColumn id="2" xr3:uid="{98D58BA1-A903-40E7-B6ED-DC3F9E45D419}" name="Pohlaví" dataDxfId="18"/>
    <tableColumn id="3" xr3:uid="{F1067433-72EA-416D-8A07-F8934B5C9DEE}" name="Věk" dataDxfId="17"/>
    <tableColumn id="4" xr3:uid="{23158AA8-4454-463C-B4FE-F273061A8BA4}" name="Forma DMO" dataDxfId="16"/>
    <tableColumn id="5" xr3:uid="{33F48C6D-4E5D-426D-BBCE-881B957D7099}" name="GMFCS" dataDxfId="15"/>
    <tableColumn id="6" xr3:uid="{6BE1DD26-7082-4CAB-BC9C-4325ABA460E8}" name="LS Dle Vojty" dataDxfId="14"/>
    <tableColumn id="7" xr3:uid="{27B50226-1E86-4351-A78F-F03201A0B92C}" name="Sebeobsluha" dataDxfId="13"/>
    <tableColumn id="8" xr3:uid="{49087198-7133-4972-ABBE-DB0AA8AE2015}" name="Mobilita" dataDxfId="12"/>
    <tableColumn id="9" xr3:uid="{87457FED-7B99-4AB0-8C39-022C56218B36}" name="Sociální fce" dataDxfId="11"/>
    <tableColumn id="13" xr3:uid="{D91DE07E-3DAA-4101-A796-1ADEC2DE47B8}" name="sebeobsluha2" dataDxfId="10"/>
    <tableColumn id="14" xr3:uid="{58ACDE45-C355-4E60-82EA-8BE4B8051B14}" name="Mobilita2" dataDxfId="9"/>
    <tableColumn id="15" xr3:uid="{BFB99AD8-8372-4870-B35D-0E03B52FB425}" name="Sociální fce2" dataDxfId="8"/>
    <tableColumn id="19" xr3:uid="{5909CA0F-5E05-4454-9E19-935C55979BD7}" name="Statická balance sedu" dataDxfId="6" totalsRowDxfId="7"/>
    <tableColumn id="20" xr3:uid="{C048B504-A996-4E5F-829E-C2983F976794}" name="selektivní kontrola" dataDxfId="4" totalsRowDxfId="5"/>
    <tableColumn id="21" xr3:uid="{A6AEA76F-A46C-4D47-AC5D-FDF005256798}" name="Dynamický dosah" dataDxfId="2" totalsRowDxfId="3"/>
    <tableColumn id="22" xr3:uid="{B521C2E7-04CD-4C44-B9AB-99C20B4DD18C}" name="celkové skore TCSM" totalsRowFunction="sum" dataDxfId="0" totalsRowDxfId="1">
      <calculatedColumnFormula>M2+N2+O2</calculatedColumnFormula>
    </tableColumn>
  </tableColumns>
  <tableStyleInfo name="TableStyleMedium9" showFirstColumn="0" showLastColumn="0" showRowStripes="0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1008"/>
  <sheetViews>
    <sheetView topLeftCell="H6" zoomScale="120" zoomScaleNormal="120" workbookViewId="0">
      <selection activeCell="J43" sqref="J43"/>
    </sheetView>
  </sheetViews>
  <sheetFormatPr defaultColWidth="14.42578125" defaultRowHeight="15" customHeight="1"/>
  <cols>
    <col min="1" max="1" width="3.42578125" customWidth="1"/>
    <col min="2" max="2" width="20.85546875" bestFit="1" customWidth="1"/>
    <col min="3" max="3" width="10" bestFit="1" customWidth="1"/>
    <col min="4" max="4" width="6.7109375" bestFit="1" customWidth="1"/>
    <col min="5" max="5" width="14.28515625" bestFit="1" customWidth="1"/>
    <col min="6" max="6" width="9.85546875" bestFit="1" customWidth="1"/>
    <col min="7" max="7" width="14" bestFit="1" customWidth="1"/>
    <col min="8" max="8" width="14.85546875" bestFit="1" customWidth="1"/>
    <col min="9" max="9" width="11" bestFit="1" customWidth="1"/>
    <col min="10" max="10" width="13.42578125" bestFit="1" customWidth="1"/>
    <col min="11" max="11" width="15.85546875" bestFit="1" customWidth="1"/>
    <col min="12" max="12" width="12" bestFit="1" customWidth="1"/>
    <col min="13" max="13" width="14.42578125" bestFit="1" customWidth="1"/>
    <col min="14" max="14" width="22.85546875" bestFit="1" customWidth="1"/>
    <col min="15" max="15" width="20.140625" bestFit="1" customWidth="1"/>
    <col min="16" max="16" width="19.140625" bestFit="1" customWidth="1"/>
    <col min="17" max="17" width="21.140625" bestFit="1" customWidth="1"/>
    <col min="18" max="18" width="29.42578125" bestFit="1" customWidth="1"/>
    <col min="19" max="19" width="2.28515625" customWidth="1"/>
  </cols>
  <sheetData>
    <row r="1" spans="2:21" ht="14.25" customHeight="1" thickBot="1"/>
    <row r="2" spans="2:21" ht="45" customHeight="1" thickBot="1">
      <c r="B2" s="76" t="s">
        <v>0</v>
      </c>
      <c r="C2" s="76" t="s">
        <v>1</v>
      </c>
      <c r="D2" s="76" t="s">
        <v>2</v>
      </c>
      <c r="E2" s="76" t="s">
        <v>3</v>
      </c>
      <c r="F2" s="76" t="s">
        <v>4</v>
      </c>
      <c r="G2" s="76" t="s">
        <v>5</v>
      </c>
      <c r="H2" s="79" t="s">
        <v>6</v>
      </c>
      <c r="I2" s="81"/>
      <c r="J2" s="81"/>
      <c r="K2" s="79" t="s">
        <v>7</v>
      </c>
      <c r="L2" s="81"/>
      <c r="M2" s="81"/>
      <c r="N2" s="79" t="s">
        <v>8</v>
      </c>
      <c r="O2" s="81"/>
      <c r="P2" s="81"/>
      <c r="Q2" s="82"/>
    </row>
    <row r="3" spans="2:21" ht="45" customHeight="1" thickBot="1">
      <c r="B3" s="83"/>
      <c r="C3" s="77"/>
      <c r="D3" s="77"/>
      <c r="E3" s="83"/>
      <c r="F3" s="83"/>
      <c r="G3" s="83"/>
      <c r="H3" s="79" t="s">
        <v>9</v>
      </c>
      <c r="I3" s="81"/>
      <c r="J3" s="82"/>
      <c r="K3" s="79" t="s">
        <v>9</v>
      </c>
      <c r="L3" s="81"/>
      <c r="M3" s="82"/>
      <c r="N3" s="80" t="s">
        <v>10</v>
      </c>
      <c r="O3" s="79" t="s">
        <v>11</v>
      </c>
      <c r="P3" s="82"/>
      <c r="Q3" s="80" t="s">
        <v>12</v>
      </c>
    </row>
    <row r="4" spans="2:21" ht="45" customHeight="1" thickBot="1">
      <c r="B4" s="84"/>
      <c r="C4" s="78"/>
      <c r="D4" s="78"/>
      <c r="E4" s="84"/>
      <c r="F4" s="84"/>
      <c r="G4" s="84"/>
      <c r="H4" s="31" t="s">
        <v>13</v>
      </c>
      <c r="I4" s="32" t="s">
        <v>14</v>
      </c>
      <c r="J4" s="31" t="s">
        <v>15</v>
      </c>
      <c r="K4" s="29" t="s">
        <v>13</v>
      </c>
      <c r="L4" s="32" t="s">
        <v>14</v>
      </c>
      <c r="M4" s="33" t="s">
        <v>15</v>
      </c>
      <c r="N4" s="84"/>
      <c r="O4" s="34" t="s">
        <v>16</v>
      </c>
      <c r="P4" s="35" t="s">
        <v>17</v>
      </c>
      <c r="Q4" s="84"/>
      <c r="R4" s="26"/>
    </row>
    <row r="5" spans="2:21" s="28" customFormat="1" ht="14.25" customHeight="1">
      <c r="B5" s="41" t="s">
        <v>18</v>
      </c>
      <c r="C5" s="42" t="s">
        <v>19</v>
      </c>
      <c r="D5" s="41" t="s">
        <v>2</v>
      </c>
      <c r="E5" s="43" t="s">
        <v>20</v>
      </c>
      <c r="F5" s="43" t="s">
        <v>4</v>
      </c>
      <c r="G5" s="43" t="s">
        <v>21</v>
      </c>
      <c r="H5" s="44" t="s">
        <v>13</v>
      </c>
      <c r="I5" s="45" t="s">
        <v>22</v>
      </c>
      <c r="J5" s="46" t="s">
        <v>23</v>
      </c>
      <c r="K5" s="44" t="s">
        <v>24</v>
      </c>
      <c r="L5" s="45" t="s">
        <v>25</v>
      </c>
      <c r="M5" s="46" t="s">
        <v>26</v>
      </c>
      <c r="N5" s="43" t="s">
        <v>10</v>
      </c>
      <c r="O5" s="47" t="s">
        <v>27</v>
      </c>
      <c r="P5" s="48" t="s">
        <v>17</v>
      </c>
      <c r="Q5" s="49" t="s">
        <v>28</v>
      </c>
      <c r="R5" s="27"/>
    </row>
    <row r="6" spans="2:21" ht="14.25" customHeight="1">
      <c r="B6" s="6" t="s">
        <v>29</v>
      </c>
      <c r="C6" s="3" t="s">
        <v>30</v>
      </c>
      <c r="D6" s="4">
        <v>7</v>
      </c>
      <c r="E6" s="2" t="s">
        <v>31</v>
      </c>
      <c r="F6" s="2" t="s">
        <v>32</v>
      </c>
      <c r="G6" s="71">
        <v>6</v>
      </c>
      <c r="H6" s="1">
        <f>73-25</f>
        <v>48</v>
      </c>
      <c r="I6" s="5">
        <f>59-28</f>
        <v>31</v>
      </c>
      <c r="J6" s="6">
        <f>65-11</f>
        <v>54</v>
      </c>
      <c r="K6" s="56">
        <v>60.5</v>
      </c>
      <c r="L6" s="65">
        <v>52.2</v>
      </c>
      <c r="M6" s="6">
        <v>64.099999999999994</v>
      </c>
      <c r="N6" s="2">
        <v>11</v>
      </c>
      <c r="O6" s="1">
        <v>6</v>
      </c>
      <c r="P6" s="6">
        <v>3</v>
      </c>
      <c r="Q6" s="56">
        <f>N6+O6+P6</f>
        <v>20</v>
      </c>
      <c r="R6" s="9"/>
      <c r="U6" s="16"/>
    </row>
    <row r="7" spans="2:21" ht="14.25" customHeight="1">
      <c r="B7" s="39" t="s">
        <v>33</v>
      </c>
      <c r="C7" s="15" t="s">
        <v>34</v>
      </c>
      <c r="D7" s="30">
        <v>8</v>
      </c>
      <c r="E7" s="12" t="s">
        <v>35</v>
      </c>
      <c r="F7" s="12" t="s">
        <v>36</v>
      </c>
      <c r="G7" s="72">
        <v>4</v>
      </c>
      <c r="H7" s="13">
        <f>73-26</f>
        <v>47</v>
      </c>
      <c r="I7" s="11">
        <f>59-49</f>
        <v>10</v>
      </c>
      <c r="J7" s="14">
        <f>65-3</f>
        <v>62</v>
      </c>
      <c r="K7" s="59">
        <v>59.9</v>
      </c>
      <c r="L7" s="66">
        <v>30.6</v>
      </c>
      <c r="M7" s="37">
        <v>82.2</v>
      </c>
      <c r="N7" s="12">
        <v>8</v>
      </c>
      <c r="O7" s="13">
        <v>4</v>
      </c>
      <c r="P7" s="14">
        <v>3</v>
      </c>
      <c r="Q7" s="57">
        <f>N7+O7+P7</f>
        <v>15</v>
      </c>
      <c r="R7" s="9"/>
    </row>
    <row r="8" spans="2:21" ht="14.25" customHeight="1">
      <c r="B8" s="39" t="s">
        <v>37</v>
      </c>
      <c r="C8" s="15" t="s">
        <v>30</v>
      </c>
      <c r="D8" s="30">
        <v>13</v>
      </c>
      <c r="E8" s="12" t="s">
        <v>35</v>
      </c>
      <c r="F8" s="12" t="s">
        <v>32</v>
      </c>
      <c r="G8" s="72">
        <v>7</v>
      </c>
      <c r="H8" s="13">
        <v>73</v>
      </c>
      <c r="I8" s="11">
        <v>56</v>
      </c>
      <c r="J8" s="14">
        <v>62</v>
      </c>
      <c r="K8" s="60">
        <v>100</v>
      </c>
      <c r="L8" s="67">
        <v>85.2</v>
      </c>
      <c r="M8" s="14">
        <v>82.2</v>
      </c>
      <c r="N8" s="12">
        <v>13</v>
      </c>
      <c r="O8" s="13">
        <v>11</v>
      </c>
      <c r="P8" s="14">
        <v>7</v>
      </c>
      <c r="Q8" s="57">
        <f>N8+O8+P8</f>
        <v>31</v>
      </c>
    </row>
    <row r="9" spans="2:21" ht="14.25" customHeight="1">
      <c r="B9" s="6" t="s">
        <v>38</v>
      </c>
      <c r="C9" s="3" t="s">
        <v>34</v>
      </c>
      <c r="D9" s="4">
        <v>9</v>
      </c>
      <c r="E9" s="2" t="s">
        <v>31</v>
      </c>
      <c r="F9" s="2" t="s">
        <v>36</v>
      </c>
      <c r="G9" s="71">
        <v>5</v>
      </c>
      <c r="H9" s="1">
        <v>43</v>
      </c>
      <c r="I9" s="5">
        <v>15</v>
      </c>
      <c r="J9" s="6">
        <v>56</v>
      </c>
      <c r="K9" s="61">
        <v>57.4</v>
      </c>
      <c r="L9" s="68">
        <v>37.1</v>
      </c>
      <c r="M9" s="38">
        <v>66.2</v>
      </c>
      <c r="N9" s="2">
        <v>6</v>
      </c>
      <c r="O9" s="1">
        <v>3</v>
      </c>
      <c r="P9" s="6">
        <v>3</v>
      </c>
      <c r="Q9" s="57">
        <f>N9+O9+P9</f>
        <v>12</v>
      </c>
      <c r="R9" s="9"/>
    </row>
    <row r="10" spans="2:21" ht="14.25" customHeight="1">
      <c r="B10" s="6" t="s">
        <v>39</v>
      </c>
      <c r="C10" s="3" t="s">
        <v>34</v>
      </c>
      <c r="D10" s="4">
        <v>4</v>
      </c>
      <c r="E10" s="2" t="s">
        <v>40</v>
      </c>
      <c r="F10" s="2" t="s">
        <v>41</v>
      </c>
      <c r="G10" s="71">
        <v>6</v>
      </c>
      <c r="H10" s="1">
        <v>51</v>
      </c>
      <c r="I10" s="5">
        <v>54</v>
      </c>
      <c r="J10" s="6">
        <v>62</v>
      </c>
      <c r="K10" s="61">
        <v>62.5</v>
      </c>
      <c r="L10" s="68">
        <v>79.8</v>
      </c>
      <c r="M10" s="38">
        <v>82.2</v>
      </c>
      <c r="N10" s="2">
        <v>10</v>
      </c>
      <c r="O10" s="1">
        <v>9</v>
      </c>
      <c r="P10" s="6">
        <v>6</v>
      </c>
      <c r="Q10" s="57">
        <f>N10+O10+P10</f>
        <v>25</v>
      </c>
      <c r="R10" s="8"/>
    </row>
    <row r="11" spans="2:21" ht="14.25" customHeight="1">
      <c r="B11" s="6" t="s">
        <v>42</v>
      </c>
      <c r="C11" s="3" t="s">
        <v>30</v>
      </c>
      <c r="D11" s="4">
        <v>8</v>
      </c>
      <c r="E11" s="2" t="s">
        <v>35</v>
      </c>
      <c r="F11" s="2" t="s">
        <v>32</v>
      </c>
      <c r="G11" s="71">
        <v>6</v>
      </c>
      <c r="H11" s="1">
        <v>71</v>
      </c>
      <c r="I11" s="5">
        <v>44</v>
      </c>
      <c r="J11" s="6">
        <v>63</v>
      </c>
      <c r="K11" s="56">
        <v>85.1</v>
      </c>
      <c r="L11" s="65">
        <v>63.9</v>
      </c>
      <c r="M11" s="6">
        <v>89.1</v>
      </c>
      <c r="N11" s="2">
        <v>13</v>
      </c>
      <c r="O11" s="1">
        <v>17</v>
      </c>
      <c r="P11" s="6">
        <v>9</v>
      </c>
      <c r="Q11" s="57">
        <f>N11+O11+P11</f>
        <v>39</v>
      </c>
      <c r="R11" s="9"/>
    </row>
    <row r="12" spans="2:21" ht="14.25" customHeight="1">
      <c r="B12" s="6" t="s">
        <v>43</v>
      </c>
      <c r="C12" s="3" t="s">
        <v>34</v>
      </c>
      <c r="D12" s="4">
        <v>10</v>
      </c>
      <c r="E12" s="2" t="s">
        <v>31</v>
      </c>
      <c r="F12" s="2" t="s">
        <v>44</v>
      </c>
      <c r="G12" s="71">
        <v>1</v>
      </c>
      <c r="H12" s="1">
        <v>13</v>
      </c>
      <c r="I12" s="5">
        <v>0</v>
      </c>
      <c r="J12" s="6">
        <v>38</v>
      </c>
      <c r="K12" s="61">
        <v>35.1</v>
      </c>
      <c r="L12" s="68">
        <v>0</v>
      </c>
      <c r="M12" s="38">
        <v>53.2</v>
      </c>
      <c r="N12" s="2">
        <v>0</v>
      </c>
      <c r="O12" s="1">
        <v>0</v>
      </c>
      <c r="P12" s="6">
        <v>0</v>
      </c>
      <c r="Q12" s="57">
        <f>N12+O12+P12</f>
        <v>0</v>
      </c>
      <c r="R12" s="8"/>
    </row>
    <row r="13" spans="2:21" ht="14.25" customHeight="1">
      <c r="B13" s="6" t="s">
        <v>45</v>
      </c>
      <c r="C13" s="3" t="s">
        <v>34</v>
      </c>
      <c r="D13" s="4">
        <v>6</v>
      </c>
      <c r="E13" s="2" t="s">
        <v>31</v>
      </c>
      <c r="F13" s="2" t="s">
        <v>44</v>
      </c>
      <c r="G13" s="71">
        <v>1</v>
      </c>
      <c r="H13" s="1">
        <v>23</v>
      </c>
      <c r="I13" s="5">
        <v>28</v>
      </c>
      <c r="J13" s="6">
        <v>15</v>
      </c>
      <c r="K13" s="61">
        <v>43.6</v>
      </c>
      <c r="L13" s="68">
        <v>49.7</v>
      </c>
      <c r="M13" s="38">
        <v>38.799999999999997</v>
      </c>
      <c r="N13" s="2">
        <v>3</v>
      </c>
      <c r="O13" s="1">
        <v>1</v>
      </c>
      <c r="P13" s="6">
        <v>4</v>
      </c>
      <c r="Q13" s="57">
        <f>N13+O13+P13</f>
        <v>8</v>
      </c>
      <c r="R13" s="7"/>
    </row>
    <row r="14" spans="2:21" ht="14.25" customHeight="1">
      <c r="B14" s="39" t="s">
        <v>46</v>
      </c>
      <c r="C14" s="15" t="s">
        <v>34</v>
      </c>
      <c r="D14" s="24">
        <v>9</v>
      </c>
      <c r="E14" s="12" t="s">
        <v>35</v>
      </c>
      <c r="F14" s="12" t="s">
        <v>47</v>
      </c>
      <c r="G14" s="73">
        <v>7</v>
      </c>
      <c r="H14" s="13">
        <f>73-25</f>
        <v>48</v>
      </c>
      <c r="I14" s="11">
        <f>59-5</f>
        <v>54</v>
      </c>
      <c r="J14" s="14">
        <v>61</v>
      </c>
      <c r="K14" s="62">
        <v>60.5</v>
      </c>
      <c r="L14" s="66">
        <v>79.8</v>
      </c>
      <c r="M14" s="37">
        <v>77.3</v>
      </c>
      <c r="N14" s="12">
        <v>18</v>
      </c>
      <c r="O14" s="13">
        <v>9</v>
      </c>
      <c r="P14" s="14">
        <v>8</v>
      </c>
      <c r="Q14" s="57">
        <f>N14+O14+P14</f>
        <v>35</v>
      </c>
      <c r="R14" s="10"/>
    </row>
    <row r="15" spans="2:21" ht="14.25" customHeight="1">
      <c r="B15" s="6" t="s">
        <v>48</v>
      </c>
      <c r="C15" s="3" t="s">
        <v>30</v>
      </c>
      <c r="D15" s="4">
        <v>4</v>
      </c>
      <c r="E15" s="2" t="s">
        <v>40</v>
      </c>
      <c r="F15" s="2" t="s">
        <v>41</v>
      </c>
      <c r="G15" s="71">
        <v>7</v>
      </c>
      <c r="H15" s="1">
        <v>62</v>
      </c>
      <c r="I15" s="5">
        <v>58</v>
      </c>
      <c r="J15" s="6">
        <v>57</v>
      </c>
      <c r="K15" s="56">
        <v>70.8</v>
      </c>
      <c r="L15" s="65">
        <v>94.2</v>
      </c>
      <c r="M15" s="6">
        <v>67.400000000000006</v>
      </c>
      <c r="N15" s="2">
        <v>13</v>
      </c>
      <c r="O15" s="1">
        <v>11</v>
      </c>
      <c r="P15" s="6">
        <v>6</v>
      </c>
      <c r="Q15" s="57">
        <f>N15+O15+P15</f>
        <v>30</v>
      </c>
      <c r="R15" s="9"/>
    </row>
    <row r="16" spans="2:21" ht="14.25" customHeight="1">
      <c r="B16" s="6" t="s">
        <v>49</v>
      </c>
      <c r="C16" s="3" t="s">
        <v>34</v>
      </c>
      <c r="D16" s="4">
        <v>9</v>
      </c>
      <c r="E16" s="2" t="s">
        <v>35</v>
      </c>
      <c r="F16" s="2" t="s">
        <v>47</v>
      </c>
      <c r="G16" s="71">
        <v>7</v>
      </c>
      <c r="H16" s="1">
        <v>73</v>
      </c>
      <c r="I16" s="5">
        <v>57</v>
      </c>
      <c r="J16" s="6">
        <v>64</v>
      </c>
      <c r="K16" s="61">
        <v>100</v>
      </c>
      <c r="L16" s="68">
        <v>89.2</v>
      </c>
      <c r="M16" s="38">
        <v>96.3</v>
      </c>
      <c r="N16" s="2">
        <v>18</v>
      </c>
      <c r="O16" s="1">
        <v>12</v>
      </c>
      <c r="P16" s="6">
        <v>5</v>
      </c>
      <c r="Q16" s="57">
        <f>N16+O16+P16</f>
        <v>35</v>
      </c>
      <c r="R16" s="36"/>
    </row>
    <row r="17" spans="2:18" ht="14.25" customHeight="1">
      <c r="B17" s="6" t="s">
        <v>50</v>
      </c>
      <c r="C17" s="3" t="s">
        <v>30</v>
      </c>
      <c r="D17" s="4">
        <v>10</v>
      </c>
      <c r="E17" s="2" t="s">
        <v>51</v>
      </c>
      <c r="F17" s="2" t="s">
        <v>32</v>
      </c>
      <c r="G17" s="71">
        <v>8</v>
      </c>
      <c r="H17" s="1">
        <f>73-27</f>
        <v>46</v>
      </c>
      <c r="I17" s="5">
        <f>59-25</f>
        <v>34</v>
      </c>
      <c r="J17" s="6">
        <v>60</v>
      </c>
      <c r="K17" s="56">
        <v>59.3</v>
      </c>
      <c r="L17" s="65">
        <v>54.8</v>
      </c>
      <c r="M17" s="6">
        <v>73.400000000000006</v>
      </c>
      <c r="N17" s="2">
        <v>16</v>
      </c>
      <c r="O17" s="1">
        <v>9</v>
      </c>
      <c r="P17" s="6">
        <v>3</v>
      </c>
      <c r="Q17" s="57">
        <f>N17+O17+P17</f>
        <v>28</v>
      </c>
      <c r="R17" s="9"/>
    </row>
    <row r="18" spans="2:18" ht="14.25" customHeight="1">
      <c r="B18" s="39" t="s">
        <v>52</v>
      </c>
      <c r="C18" s="15" t="s">
        <v>34</v>
      </c>
      <c r="D18" s="30">
        <v>12</v>
      </c>
      <c r="E18" s="12" t="s">
        <v>40</v>
      </c>
      <c r="F18" s="12" t="s">
        <v>41</v>
      </c>
      <c r="G18" s="72">
        <v>8</v>
      </c>
      <c r="H18" s="13">
        <f>73-13</f>
        <v>60</v>
      </c>
      <c r="I18" s="11">
        <f>59-6</f>
        <v>53</v>
      </c>
      <c r="J18" s="14">
        <f>65-10</f>
        <v>55</v>
      </c>
      <c r="K18" s="62">
        <v>69.099999999999994</v>
      </c>
      <c r="L18" s="66">
        <v>77.3</v>
      </c>
      <c r="M18" s="37">
        <v>65.099999999999994</v>
      </c>
      <c r="N18" s="12">
        <v>13</v>
      </c>
      <c r="O18" s="13">
        <v>12</v>
      </c>
      <c r="P18" s="14">
        <v>3</v>
      </c>
      <c r="Q18" s="57">
        <f>N18+O18+P18</f>
        <v>28</v>
      </c>
    </row>
    <row r="19" spans="2:18" ht="14.25" customHeight="1">
      <c r="B19" s="6" t="s">
        <v>53</v>
      </c>
      <c r="C19" s="3" t="s">
        <v>34</v>
      </c>
      <c r="D19" s="4">
        <v>13</v>
      </c>
      <c r="E19" s="2" t="s">
        <v>31</v>
      </c>
      <c r="F19" s="2" t="s">
        <v>44</v>
      </c>
      <c r="G19" s="71">
        <v>1</v>
      </c>
      <c r="H19" s="1">
        <v>9</v>
      </c>
      <c r="I19" s="5">
        <v>1</v>
      </c>
      <c r="J19" s="6">
        <v>11</v>
      </c>
      <c r="K19" s="61">
        <v>30.7</v>
      </c>
      <c r="L19" s="68">
        <v>6.1</v>
      </c>
      <c r="M19" s="38">
        <v>35.1</v>
      </c>
      <c r="N19" s="2">
        <v>0</v>
      </c>
      <c r="O19" s="1">
        <v>0</v>
      </c>
      <c r="P19" s="6">
        <v>0</v>
      </c>
      <c r="Q19" s="58">
        <f>N19+O19+P19</f>
        <v>0</v>
      </c>
      <c r="R19" s="9"/>
    </row>
    <row r="20" spans="2:18" ht="14.25" customHeight="1">
      <c r="B20" s="39" t="s">
        <v>54</v>
      </c>
      <c r="C20" s="15" t="s">
        <v>55</v>
      </c>
      <c r="D20" s="24">
        <v>6</v>
      </c>
      <c r="E20" s="12" t="s">
        <v>40</v>
      </c>
      <c r="F20" s="12" t="s">
        <v>47</v>
      </c>
      <c r="G20" s="72">
        <v>8</v>
      </c>
      <c r="H20" s="13"/>
      <c r="I20" s="11"/>
      <c r="J20" s="14"/>
      <c r="K20" s="60">
        <v>68.3</v>
      </c>
      <c r="L20" s="67">
        <v>94.2</v>
      </c>
      <c r="M20" s="14">
        <v>82.2</v>
      </c>
      <c r="N20" s="12">
        <v>20</v>
      </c>
      <c r="O20" s="13">
        <v>11</v>
      </c>
      <c r="P20" s="14">
        <v>7</v>
      </c>
      <c r="Q20" s="56">
        <f>N20+O20+P20</f>
        <v>38</v>
      </c>
    </row>
    <row r="21" spans="2:18" ht="14.25" customHeight="1">
      <c r="B21" s="50" t="s">
        <v>54</v>
      </c>
      <c r="C21" s="51" t="s">
        <v>55</v>
      </c>
      <c r="D21" s="26">
        <v>6</v>
      </c>
      <c r="E21" s="52" t="s">
        <v>40</v>
      </c>
      <c r="F21" s="52" t="s">
        <v>47</v>
      </c>
      <c r="G21" s="74">
        <v>8</v>
      </c>
      <c r="H21" s="53"/>
      <c r="I21" s="54"/>
      <c r="J21" s="55"/>
      <c r="K21" s="63">
        <v>63.2</v>
      </c>
      <c r="L21" s="69">
        <v>61.9</v>
      </c>
      <c r="M21" s="55">
        <v>82.2</v>
      </c>
      <c r="N21" s="52">
        <v>20</v>
      </c>
      <c r="O21" s="53">
        <v>10</v>
      </c>
      <c r="P21" s="55">
        <v>6</v>
      </c>
      <c r="Q21" s="57">
        <f>N21+O21+P21</f>
        <v>36</v>
      </c>
    </row>
    <row r="22" spans="2:18" ht="14.25" customHeight="1">
      <c r="B22" s="40" t="s">
        <v>54</v>
      </c>
      <c r="C22" s="17" t="s">
        <v>55</v>
      </c>
      <c r="D22" s="25">
        <v>7</v>
      </c>
      <c r="E22" s="18" t="s">
        <v>35</v>
      </c>
      <c r="F22" s="18" t="s">
        <v>36</v>
      </c>
      <c r="G22" s="75">
        <v>4</v>
      </c>
      <c r="H22" s="19"/>
      <c r="I22" s="20"/>
      <c r="J22" s="21"/>
      <c r="K22" s="64">
        <v>43.6</v>
      </c>
      <c r="L22" s="70">
        <v>46.1</v>
      </c>
      <c r="M22" s="21">
        <v>49.7</v>
      </c>
      <c r="N22" s="18">
        <v>3</v>
      </c>
      <c r="O22" s="19">
        <v>2</v>
      </c>
      <c r="P22" s="21">
        <v>0</v>
      </c>
      <c r="Q22" s="57">
        <f>N22+O22+P22</f>
        <v>5</v>
      </c>
    </row>
    <row r="23" spans="2:18" ht="14.25" customHeight="1">
      <c r="B23" s="40" t="s">
        <v>54</v>
      </c>
      <c r="C23" s="17" t="s">
        <v>55</v>
      </c>
      <c r="D23" s="25">
        <v>8</v>
      </c>
      <c r="E23" s="18" t="s">
        <v>35</v>
      </c>
      <c r="F23" s="18" t="s">
        <v>32</v>
      </c>
      <c r="G23" s="75">
        <v>7</v>
      </c>
      <c r="H23" s="19"/>
      <c r="I23" s="20"/>
      <c r="J23" s="21"/>
      <c r="K23" s="64">
        <v>63.2</v>
      </c>
      <c r="L23" s="70">
        <v>61.9</v>
      </c>
      <c r="M23" s="21">
        <v>82.2</v>
      </c>
      <c r="N23" s="18">
        <v>20</v>
      </c>
      <c r="O23" s="19">
        <v>15</v>
      </c>
      <c r="P23" s="21">
        <v>9</v>
      </c>
      <c r="Q23" s="57">
        <f>N23+O23+P23</f>
        <v>44</v>
      </c>
    </row>
    <row r="24" spans="2:18" ht="14.25" customHeight="1">
      <c r="B24" s="40" t="s">
        <v>54</v>
      </c>
      <c r="C24" s="17" t="s">
        <v>55</v>
      </c>
      <c r="D24" s="25">
        <v>9</v>
      </c>
      <c r="E24" s="18" t="s">
        <v>35</v>
      </c>
      <c r="F24" s="18" t="s">
        <v>47</v>
      </c>
      <c r="G24" s="75">
        <v>8</v>
      </c>
      <c r="H24" s="19"/>
      <c r="I24" s="20"/>
      <c r="J24" s="21"/>
      <c r="K24" s="64">
        <v>54.3</v>
      </c>
      <c r="L24" s="70">
        <v>68.7</v>
      </c>
      <c r="M24" s="21">
        <v>59.9</v>
      </c>
      <c r="N24" s="18">
        <v>20</v>
      </c>
      <c r="O24" s="19">
        <v>13</v>
      </c>
      <c r="P24" s="21">
        <v>6</v>
      </c>
      <c r="Q24" s="57">
        <f>N24+O24+P24</f>
        <v>39</v>
      </c>
    </row>
    <row r="25" spans="2:18" ht="14.25" customHeight="1">
      <c r="B25" s="40" t="s">
        <v>54</v>
      </c>
      <c r="C25" s="17" t="s">
        <v>55</v>
      </c>
      <c r="D25" s="25">
        <v>10</v>
      </c>
      <c r="E25" s="18" t="s">
        <v>40</v>
      </c>
      <c r="F25" s="18" t="s">
        <v>41</v>
      </c>
      <c r="G25" s="75">
        <v>9</v>
      </c>
      <c r="H25" s="19"/>
      <c r="I25" s="20"/>
      <c r="J25" s="21"/>
      <c r="K25" s="64">
        <v>100</v>
      </c>
      <c r="L25" s="70">
        <v>100</v>
      </c>
      <c r="M25" s="21">
        <v>100</v>
      </c>
      <c r="N25" s="18">
        <v>20</v>
      </c>
      <c r="O25" s="19">
        <v>18</v>
      </c>
      <c r="P25" s="21">
        <v>8</v>
      </c>
      <c r="Q25" s="57">
        <f>N25+O25+P25</f>
        <v>46</v>
      </c>
    </row>
    <row r="26" spans="2:18" ht="14.25" customHeight="1">
      <c r="B26" s="40" t="s">
        <v>54</v>
      </c>
      <c r="C26" s="17" t="s">
        <v>55</v>
      </c>
      <c r="D26" s="25">
        <v>15</v>
      </c>
      <c r="E26" s="18" t="s">
        <v>35</v>
      </c>
      <c r="F26" s="18" t="s">
        <v>32</v>
      </c>
      <c r="G26" s="75">
        <v>6</v>
      </c>
      <c r="H26" s="19"/>
      <c r="I26" s="20"/>
      <c r="J26" s="21"/>
      <c r="K26" s="64">
        <v>65.2</v>
      </c>
      <c r="L26" s="70">
        <v>77.3</v>
      </c>
      <c r="M26" s="21">
        <v>89.1</v>
      </c>
      <c r="N26" s="18">
        <v>14</v>
      </c>
      <c r="O26" s="19">
        <v>6</v>
      </c>
      <c r="P26" s="21">
        <v>0</v>
      </c>
      <c r="Q26" s="57">
        <f>N26+O26+P26</f>
        <v>20</v>
      </c>
    </row>
    <row r="27" spans="2:18" ht="14.25" customHeight="1">
      <c r="B27" s="40" t="s">
        <v>54</v>
      </c>
      <c r="C27" s="17" t="s">
        <v>55</v>
      </c>
      <c r="D27" s="25">
        <v>16</v>
      </c>
      <c r="E27" s="18" t="s">
        <v>35</v>
      </c>
      <c r="F27" s="18" t="s">
        <v>41</v>
      </c>
      <c r="G27" s="75">
        <v>9</v>
      </c>
      <c r="H27" s="19"/>
      <c r="I27" s="20"/>
      <c r="J27" s="21"/>
      <c r="K27" s="64">
        <v>100</v>
      </c>
      <c r="L27" s="70">
        <v>100</v>
      </c>
      <c r="M27" s="21">
        <v>100</v>
      </c>
      <c r="N27" s="18">
        <v>20</v>
      </c>
      <c r="O27" s="19">
        <v>15</v>
      </c>
      <c r="P27" s="21">
        <v>9</v>
      </c>
      <c r="Q27" s="57">
        <f>N27+O27+P27</f>
        <v>44</v>
      </c>
    </row>
    <row r="28" spans="2:18" ht="14.25" customHeight="1">
      <c r="B28" s="40" t="s">
        <v>54</v>
      </c>
      <c r="C28" s="17" t="s">
        <v>55</v>
      </c>
      <c r="D28" s="25">
        <v>16</v>
      </c>
      <c r="E28" s="18" t="s">
        <v>35</v>
      </c>
      <c r="F28" s="18" t="s">
        <v>41</v>
      </c>
      <c r="G28" s="75">
        <v>9</v>
      </c>
      <c r="H28" s="19"/>
      <c r="I28" s="20"/>
      <c r="J28" s="21"/>
      <c r="K28" s="64">
        <v>100</v>
      </c>
      <c r="L28" s="70">
        <v>100</v>
      </c>
      <c r="M28" s="21">
        <v>100</v>
      </c>
      <c r="N28" s="18">
        <v>20</v>
      </c>
      <c r="O28" s="19">
        <v>16</v>
      </c>
      <c r="P28" s="21">
        <v>8</v>
      </c>
      <c r="Q28" s="57">
        <f>N28+O28+P28</f>
        <v>44</v>
      </c>
    </row>
    <row r="29" spans="2:18" ht="14.25" customHeight="1">
      <c r="B29" s="40" t="s">
        <v>54</v>
      </c>
      <c r="C29" s="17" t="s">
        <v>55</v>
      </c>
      <c r="D29" s="25">
        <v>18</v>
      </c>
      <c r="E29" s="18" t="s">
        <v>40</v>
      </c>
      <c r="F29" s="18" t="s">
        <v>41</v>
      </c>
      <c r="G29" s="75">
        <v>8</v>
      </c>
      <c r="H29" s="19"/>
      <c r="I29" s="20"/>
      <c r="J29" s="21"/>
      <c r="K29" s="64">
        <v>100</v>
      </c>
      <c r="L29" s="70">
        <v>100</v>
      </c>
      <c r="M29" s="21">
        <v>100</v>
      </c>
      <c r="N29" s="18">
        <v>20</v>
      </c>
      <c r="O29" s="19">
        <v>16</v>
      </c>
      <c r="P29" s="21">
        <v>10</v>
      </c>
      <c r="Q29" s="57">
        <f>N29+O29+P29</f>
        <v>46</v>
      </c>
      <c r="R29" s="9"/>
    </row>
    <row r="30" spans="2:18" ht="14.25" customHeight="1">
      <c r="B30" s="39" t="s">
        <v>56</v>
      </c>
      <c r="C30" s="15" t="s">
        <v>34</v>
      </c>
      <c r="D30" s="30">
        <v>9</v>
      </c>
      <c r="E30" s="12" t="s">
        <v>40</v>
      </c>
      <c r="F30" s="12" t="s">
        <v>47</v>
      </c>
      <c r="G30" s="72">
        <v>8</v>
      </c>
      <c r="H30" s="13">
        <v>70</v>
      </c>
      <c r="I30" s="11">
        <v>45</v>
      </c>
      <c r="J30" s="14">
        <v>58</v>
      </c>
      <c r="K30" s="62">
        <v>81.400000000000006</v>
      </c>
      <c r="L30" s="66">
        <v>65</v>
      </c>
      <c r="M30" s="37">
        <v>68.900000000000006</v>
      </c>
      <c r="N30" s="12">
        <v>20</v>
      </c>
      <c r="O30" s="13">
        <v>14</v>
      </c>
      <c r="P30" s="14">
        <v>9</v>
      </c>
      <c r="Q30" s="57">
        <f>N30+O30+P30</f>
        <v>43</v>
      </c>
    </row>
    <row r="31" spans="2:18" ht="14.25" customHeight="1"/>
    <row r="32" spans="2:18" ht="14.25" customHeight="1"/>
    <row r="33" spans="2:2" ht="14.25" customHeight="1"/>
    <row r="34" spans="2:2" ht="14.25" customHeight="1"/>
    <row r="35" spans="2:2" ht="14.25" customHeight="1"/>
    <row r="36" spans="2:2" ht="14.25" customHeight="1"/>
    <row r="37" spans="2:2" ht="14.25" customHeight="1"/>
    <row r="38" spans="2:2" ht="14.25" customHeight="1"/>
    <row r="39" spans="2:2" ht="14.25" customHeight="1"/>
    <row r="40" spans="2:2" ht="14.25" customHeight="1"/>
    <row r="41" spans="2:2" ht="14.25" customHeight="1"/>
    <row r="42" spans="2:2" ht="14.25" customHeight="1"/>
    <row r="43" spans="2:2" ht="14.25" customHeight="1"/>
    <row r="44" spans="2:2" ht="14.25" customHeight="1"/>
    <row r="45" spans="2:2" ht="14.25" customHeight="1"/>
    <row r="46" spans="2:2" ht="14.25" customHeight="1"/>
    <row r="47" spans="2:2" ht="14.25" customHeight="1">
      <c r="B47" t="s">
        <v>57</v>
      </c>
    </row>
    <row r="48" spans="2:2" ht="14.25" customHeight="1">
      <c r="B48" t="s">
        <v>58</v>
      </c>
    </row>
    <row r="49" spans="2:2" ht="14.25" customHeight="1">
      <c r="B49" t="s">
        <v>59</v>
      </c>
    </row>
    <row r="50" spans="2:2" ht="14.25" customHeight="1">
      <c r="B50" t="s">
        <v>60</v>
      </c>
    </row>
    <row r="51" spans="2:2" ht="14.25" customHeight="1"/>
    <row r="52" spans="2:2" ht="14.25" customHeight="1"/>
    <row r="53" spans="2:2" ht="14.25" customHeight="1"/>
    <row r="54" spans="2:2" ht="14.25" customHeight="1"/>
    <row r="55" spans="2:2" ht="14.25" customHeight="1"/>
    <row r="56" spans="2:2" ht="14.25" customHeight="1"/>
    <row r="57" spans="2:2" ht="14.25" customHeight="1"/>
    <row r="58" spans="2:2" ht="14.25" customHeight="1"/>
    <row r="59" spans="2:2" ht="14.25" customHeight="1"/>
    <row r="60" spans="2:2" ht="14.25" customHeight="1"/>
    <row r="61" spans="2:2" ht="14.25" customHeight="1"/>
    <row r="62" spans="2:2" ht="14.25" customHeight="1"/>
    <row r="63" spans="2:2" ht="14.25" customHeight="1"/>
    <row r="64" spans="2:2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</sheetData>
  <mergeCells count="14">
    <mergeCell ref="H2:J2"/>
    <mergeCell ref="H3:J3"/>
    <mergeCell ref="K3:M3"/>
    <mergeCell ref="N3:N4"/>
    <mergeCell ref="O3:P3"/>
    <mergeCell ref="K2:M2"/>
    <mergeCell ref="N2:Q2"/>
    <mergeCell ref="Q3:Q4"/>
    <mergeCell ref="B2:B4"/>
    <mergeCell ref="C2:C4"/>
    <mergeCell ref="D2:D4"/>
    <mergeCell ref="G2:G4"/>
    <mergeCell ref="F2:F4"/>
    <mergeCell ref="E2:E4"/>
  </mergeCells>
  <pageMargins left="0.19685039370078741" right="0.19685039370078741" top="0.19685039370078741" bottom="0.19685039370078741" header="0" footer="0"/>
  <pageSetup paperSize="9" scale="78"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52596-AE52-7040-8A6F-0697FD51C794}">
  <dimension ref="A2:P26"/>
  <sheetViews>
    <sheetView topLeftCell="A2" workbookViewId="0">
      <selection activeCell="G19" sqref="G19"/>
    </sheetView>
  </sheetViews>
  <sheetFormatPr defaultColWidth="11.42578125" defaultRowHeight="15"/>
  <sheetData>
    <row r="2" spans="1:16">
      <c r="A2" s="26" t="s">
        <v>37</v>
      </c>
      <c r="B2" s="26" t="s">
        <v>30</v>
      </c>
      <c r="C2" s="26">
        <v>13</v>
      </c>
      <c r="D2" s="26" t="s">
        <v>35</v>
      </c>
      <c r="E2" s="26" t="s">
        <v>32</v>
      </c>
      <c r="F2" s="26">
        <v>7</v>
      </c>
      <c r="G2" s="26">
        <v>73</v>
      </c>
      <c r="H2" s="26">
        <v>56</v>
      </c>
      <c r="I2" s="26">
        <v>62</v>
      </c>
      <c r="M2" s="26">
        <v>13</v>
      </c>
      <c r="N2" s="26">
        <v>11</v>
      </c>
      <c r="O2" s="26">
        <v>7</v>
      </c>
      <c r="P2" s="26">
        <v>31</v>
      </c>
    </row>
    <row r="3" spans="1:16">
      <c r="A3" s="26" t="s">
        <v>42</v>
      </c>
      <c r="B3" s="26" t="s">
        <v>30</v>
      </c>
      <c r="C3" s="26">
        <v>8</v>
      </c>
      <c r="D3" s="26" t="s">
        <v>35</v>
      </c>
      <c r="E3" s="26" t="s">
        <v>32</v>
      </c>
      <c r="F3" s="26">
        <v>6</v>
      </c>
      <c r="G3" s="26">
        <v>71</v>
      </c>
      <c r="H3" s="26">
        <v>44</v>
      </c>
      <c r="I3" s="26">
        <v>63</v>
      </c>
      <c r="M3" s="26">
        <v>13</v>
      </c>
      <c r="N3" s="26">
        <v>17</v>
      </c>
      <c r="O3" s="26">
        <v>9</v>
      </c>
      <c r="P3" s="26">
        <v>39</v>
      </c>
    </row>
    <row r="4" spans="1:16">
      <c r="A4" s="26" t="s">
        <v>48</v>
      </c>
      <c r="B4" s="26" t="s">
        <v>30</v>
      </c>
      <c r="C4" s="26">
        <v>4</v>
      </c>
      <c r="D4" s="26" t="s">
        <v>40</v>
      </c>
      <c r="E4" s="26" t="s">
        <v>41</v>
      </c>
      <c r="F4" s="26">
        <v>7</v>
      </c>
      <c r="G4" s="26">
        <v>62</v>
      </c>
      <c r="H4" s="26">
        <v>58</v>
      </c>
      <c r="I4" s="26">
        <v>57</v>
      </c>
      <c r="M4" s="26">
        <v>13</v>
      </c>
      <c r="N4" s="26">
        <v>11</v>
      </c>
      <c r="O4" s="26">
        <v>6</v>
      </c>
      <c r="P4" s="26">
        <v>30</v>
      </c>
    </row>
    <row r="5" spans="1:16">
      <c r="A5" s="26" t="s">
        <v>29</v>
      </c>
      <c r="B5" s="26" t="s">
        <v>30</v>
      </c>
      <c r="C5" s="26">
        <v>7</v>
      </c>
      <c r="D5" s="26" t="s">
        <v>31</v>
      </c>
      <c r="E5" s="26" t="s">
        <v>32</v>
      </c>
      <c r="F5" s="26">
        <v>6</v>
      </c>
      <c r="P5" s="26">
        <v>0</v>
      </c>
    </row>
    <row r="6" spans="1:16">
      <c r="A6" s="26" t="s">
        <v>50</v>
      </c>
      <c r="B6" s="26" t="s">
        <v>30</v>
      </c>
      <c r="C6" s="26">
        <v>10</v>
      </c>
      <c r="D6" s="26" t="s">
        <v>51</v>
      </c>
      <c r="E6" s="26" t="s">
        <v>32</v>
      </c>
      <c r="F6" s="26">
        <v>8</v>
      </c>
      <c r="G6" s="26">
        <v>46</v>
      </c>
      <c r="H6" s="26">
        <v>34</v>
      </c>
      <c r="I6" s="26">
        <v>60</v>
      </c>
      <c r="M6" s="26">
        <v>16</v>
      </c>
      <c r="N6" s="26">
        <v>9</v>
      </c>
      <c r="O6" s="26">
        <v>3</v>
      </c>
      <c r="P6" s="26">
        <v>28</v>
      </c>
    </row>
    <row r="7" spans="1:16">
      <c r="A7" s="26" t="s">
        <v>54</v>
      </c>
      <c r="B7" s="26" t="s">
        <v>55</v>
      </c>
      <c r="C7" s="26">
        <v>9</v>
      </c>
      <c r="D7" s="26" t="s">
        <v>35</v>
      </c>
      <c r="E7" s="26" t="s">
        <v>47</v>
      </c>
      <c r="F7" s="26">
        <v>8</v>
      </c>
      <c r="J7" s="26" t="s">
        <v>61</v>
      </c>
      <c r="K7" s="26" t="s">
        <v>62</v>
      </c>
      <c r="L7" s="26" t="s">
        <v>63</v>
      </c>
      <c r="M7" s="26">
        <v>20</v>
      </c>
      <c r="N7" s="26">
        <v>13</v>
      </c>
      <c r="O7" s="26">
        <v>6</v>
      </c>
      <c r="P7" s="26">
        <v>39</v>
      </c>
    </row>
    <row r="8" spans="1:16">
      <c r="A8" s="26" t="s">
        <v>54</v>
      </c>
      <c r="B8" s="26" t="s">
        <v>55</v>
      </c>
      <c r="C8" s="26">
        <v>8</v>
      </c>
      <c r="D8" s="26" t="s">
        <v>35</v>
      </c>
      <c r="E8" s="26" t="s">
        <v>32</v>
      </c>
      <c r="F8" s="26">
        <v>7</v>
      </c>
      <c r="J8" s="26" t="s">
        <v>64</v>
      </c>
      <c r="K8" s="26" t="s">
        <v>65</v>
      </c>
      <c r="L8" s="26" t="s">
        <v>66</v>
      </c>
      <c r="M8" s="26">
        <v>20</v>
      </c>
      <c r="N8" s="26">
        <v>15</v>
      </c>
      <c r="O8" s="26">
        <v>9</v>
      </c>
      <c r="P8" s="26">
        <v>44</v>
      </c>
    </row>
    <row r="9" spans="1:16">
      <c r="A9" s="26" t="s">
        <v>54</v>
      </c>
      <c r="B9" s="26" t="s">
        <v>55</v>
      </c>
      <c r="C9" s="26">
        <v>7</v>
      </c>
      <c r="D9" s="26" t="s">
        <v>35</v>
      </c>
      <c r="E9" s="26" t="s">
        <v>36</v>
      </c>
      <c r="F9" s="26">
        <v>4</v>
      </c>
      <c r="J9" s="26" t="s">
        <v>67</v>
      </c>
      <c r="K9" s="26" t="s">
        <v>68</v>
      </c>
      <c r="L9" s="26" t="s">
        <v>69</v>
      </c>
      <c r="M9" s="26">
        <v>3</v>
      </c>
      <c r="N9" s="26">
        <v>2</v>
      </c>
      <c r="O9" s="26">
        <v>0</v>
      </c>
      <c r="P9" s="26">
        <v>5</v>
      </c>
    </row>
    <row r="10" spans="1:16">
      <c r="A10" s="26" t="s">
        <v>54</v>
      </c>
      <c r="B10" s="26" t="s">
        <v>55</v>
      </c>
      <c r="C10" s="26">
        <v>16</v>
      </c>
      <c r="D10" s="26" t="s">
        <v>35</v>
      </c>
      <c r="E10" s="26" t="s">
        <v>41</v>
      </c>
      <c r="F10" s="26">
        <v>9</v>
      </c>
      <c r="J10" s="26">
        <v>100</v>
      </c>
      <c r="K10" s="26">
        <v>100</v>
      </c>
      <c r="L10" s="26">
        <v>100</v>
      </c>
      <c r="M10" s="26">
        <v>20</v>
      </c>
      <c r="N10" s="26">
        <v>15</v>
      </c>
      <c r="O10" s="26">
        <v>9</v>
      </c>
      <c r="P10" s="26">
        <v>44</v>
      </c>
    </row>
    <row r="11" spans="1:16">
      <c r="A11" s="26" t="s">
        <v>54</v>
      </c>
      <c r="B11" s="26" t="s">
        <v>55</v>
      </c>
      <c r="C11" s="26">
        <v>16</v>
      </c>
      <c r="D11" s="26" t="s">
        <v>35</v>
      </c>
      <c r="E11" s="26" t="s">
        <v>41</v>
      </c>
      <c r="F11" s="26">
        <v>9</v>
      </c>
      <c r="J11" s="26">
        <v>100</v>
      </c>
      <c r="K11" s="26">
        <v>100</v>
      </c>
      <c r="L11" s="26">
        <v>100</v>
      </c>
      <c r="M11" s="26">
        <v>20</v>
      </c>
      <c r="N11" s="26">
        <v>16</v>
      </c>
      <c r="O11" s="26">
        <v>8</v>
      </c>
      <c r="P11" s="26">
        <v>44</v>
      </c>
    </row>
    <row r="12" spans="1:16">
      <c r="A12" s="26" t="s">
        <v>54</v>
      </c>
      <c r="B12" s="26" t="s">
        <v>55</v>
      </c>
      <c r="C12" s="26">
        <v>15</v>
      </c>
      <c r="D12" s="26" t="s">
        <v>35</v>
      </c>
      <c r="E12" s="26" t="s">
        <v>32</v>
      </c>
      <c r="F12" s="26">
        <v>6</v>
      </c>
      <c r="J12" s="26" t="s">
        <v>70</v>
      </c>
      <c r="K12" s="26" t="s">
        <v>71</v>
      </c>
      <c r="L12" s="26" t="s">
        <v>72</v>
      </c>
      <c r="M12" s="26">
        <v>14</v>
      </c>
      <c r="N12" s="26">
        <v>6</v>
      </c>
      <c r="O12" s="26">
        <v>0</v>
      </c>
      <c r="P12" s="26">
        <v>20</v>
      </c>
    </row>
    <row r="13" spans="1:16">
      <c r="A13" s="26" t="s">
        <v>54</v>
      </c>
      <c r="B13" s="26" t="s">
        <v>55</v>
      </c>
      <c r="C13" s="26">
        <v>6</v>
      </c>
      <c r="D13" s="26" t="s">
        <v>40</v>
      </c>
      <c r="E13" s="26" t="s">
        <v>47</v>
      </c>
      <c r="F13" s="26">
        <v>8</v>
      </c>
      <c r="J13" s="26" t="s">
        <v>64</v>
      </c>
      <c r="K13" s="26" t="s">
        <v>65</v>
      </c>
      <c r="L13" s="26" t="s">
        <v>66</v>
      </c>
      <c r="M13" s="26">
        <v>20</v>
      </c>
      <c r="N13" s="26">
        <v>10</v>
      </c>
      <c r="O13" s="26">
        <v>6</v>
      </c>
      <c r="P13" s="26">
        <v>36</v>
      </c>
    </row>
    <row r="14" spans="1:16">
      <c r="A14" s="26" t="s">
        <v>54</v>
      </c>
      <c r="B14" s="26" t="s">
        <v>55</v>
      </c>
      <c r="C14" s="26">
        <v>6</v>
      </c>
      <c r="D14" s="26" t="s">
        <v>40</v>
      </c>
      <c r="E14" s="26" t="s">
        <v>47</v>
      </c>
      <c r="F14" s="26">
        <v>8</v>
      </c>
      <c r="J14" s="26" t="s">
        <v>73</v>
      </c>
      <c r="K14" s="26" t="s">
        <v>74</v>
      </c>
      <c r="L14" s="26" t="s">
        <v>66</v>
      </c>
      <c r="M14" s="26">
        <v>20</v>
      </c>
      <c r="N14" s="26">
        <v>11</v>
      </c>
      <c r="O14" s="26">
        <v>7</v>
      </c>
      <c r="P14" s="26">
        <v>38</v>
      </c>
    </row>
    <row r="15" spans="1:16">
      <c r="A15" s="26" t="s">
        <v>54</v>
      </c>
      <c r="B15" s="26" t="s">
        <v>55</v>
      </c>
      <c r="C15" s="26">
        <v>18</v>
      </c>
      <c r="D15" s="26" t="s">
        <v>40</v>
      </c>
      <c r="E15" s="26" t="s">
        <v>41</v>
      </c>
      <c r="F15" s="26">
        <v>8</v>
      </c>
      <c r="J15" s="26">
        <v>100</v>
      </c>
      <c r="K15" s="26">
        <v>100</v>
      </c>
      <c r="L15" s="26">
        <v>100</v>
      </c>
      <c r="M15" s="26">
        <v>20</v>
      </c>
      <c r="N15" s="26">
        <v>16</v>
      </c>
      <c r="O15" s="26">
        <v>10</v>
      </c>
      <c r="P15" s="26">
        <v>46</v>
      </c>
    </row>
    <row r="16" spans="1:16">
      <c r="A16" s="26" t="s">
        <v>54</v>
      </c>
      <c r="B16" s="26" t="s">
        <v>55</v>
      </c>
      <c r="C16" s="26">
        <v>10</v>
      </c>
      <c r="D16" s="26" t="s">
        <v>40</v>
      </c>
      <c r="E16" s="26" t="s">
        <v>41</v>
      </c>
      <c r="F16" s="26">
        <v>9</v>
      </c>
      <c r="J16" s="26">
        <v>100</v>
      </c>
      <c r="K16" s="26">
        <v>100</v>
      </c>
      <c r="L16" s="26">
        <v>100</v>
      </c>
      <c r="M16" s="26">
        <v>20</v>
      </c>
      <c r="N16" s="26">
        <v>18</v>
      </c>
      <c r="O16" s="26">
        <v>8</v>
      </c>
      <c r="P16" s="26">
        <v>46</v>
      </c>
    </row>
    <row r="17" spans="1:16">
      <c r="A17" s="26" t="s">
        <v>33</v>
      </c>
      <c r="B17" s="26" t="s">
        <v>34</v>
      </c>
      <c r="C17" s="26">
        <v>8</v>
      </c>
      <c r="D17" s="26" t="s">
        <v>35</v>
      </c>
      <c r="E17" s="26" t="s">
        <v>36</v>
      </c>
      <c r="F17" s="26">
        <v>4</v>
      </c>
      <c r="G17" s="26">
        <v>47</v>
      </c>
      <c r="H17" s="26">
        <v>10</v>
      </c>
      <c r="I17" s="26">
        <v>62</v>
      </c>
      <c r="M17" s="26">
        <v>8</v>
      </c>
      <c r="N17" s="26">
        <v>4</v>
      </c>
      <c r="O17" s="26">
        <v>3</v>
      </c>
      <c r="P17" s="26">
        <v>15</v>
      </c>
    </row>
    <row r="18" spans="1:16">
      <c r="A18" s="26" t="s">
        <v>46</v>
      </c>
      <c r="B18" s="26" t="s">
        <v>34</v>
      </c>
      <c r="C18" s="26">
        <v>9</v>
      </c>
      <c r="D18" s="26" t="s">
        <v>35</v>
      </c>
      <c r="E18" s="26" t="s">
        <v>47</v>
      </c>
      <c r="F18" s="26">
        <v>7</v>
      </c>
      <c r="G18" s="26">
        <v>48</v>
      </c>
      <c r="H18" s="26">
        <v>54</v>
      </c>
      <c r="I18" s="26">
        <v>61</v>
      </c>
      <c r="M18" s="26">
        <v>18</v>
      </c>
      <c r="N18" s="26">
        <v>9</v>
      </c>
      <c r="O18" s="26">
        <v>8</v>
      </c>
      <c r="P18" s="26">
        <v>35</v>
      </c>
    </row>
    <row r="19" spans="1:16">
      <c r="A19" s="26" t="s">
        <v>49</v>
      </c>
      <c r="B19" s="26" t="s">
        <v>34</v>
      </c>
      <c r="C19" s="26">
        <v>9</v>
      </c>
      <c r="D19" s="26" t="s">
        <v>35</v>
      </c>
      <c r="E19" s="26" t="s">
        <v>47</v>
      </c>
      <c r="F19" s="26">
        <v>7</v>
      </c>
      <c r="G19" s="26">
        <v>73</v>
      </c>
      <c r="H19" s="26">
        <v>57</v>
      </c>
      <c r="I19" s="26">
        <v>64</v>
      </c>
      <c r="M19" s="26">
        <v>18</v>
      </c>
      <c r="N19" s="26">
        <v>12</v>
      </c>
      <c r="O19" s="26">
        <v>5</v>
      </c>
      <c r="P19" s="26">
        <v>35</v>
      </c>
    </row>
    <row r="20" spans="1:16">
      <c r="A20" s="26" t="s">
        <v>39</v>
      </c>
      <c r="B20" s="26" t="s">
        <v>34</v>
      </c>
      <c r="C20" s="26">
        <v>4</v>
      </c>
      <c r="D20" s="26" t="s">
        <v>40</v>
      </c>
      <c r="E20" s="26" t="s">
        <v>41</v>
      </c>
      <c r="F20" s="26">
        <v>6</v>
      </c>
      <c r="G20" s="26">
        <v>51</v>
      </c>
      <c r="H20" s="26">
        <v>54</v>
      </c>
      <c r="I20" s="26">
        <v>62</v>
      </c>
      <c r="M20" s="26">
        <v>10</v>
      </c>
      <c r="N20" s="26">
        <v>9</v>
      </c>
      <c r="O20" s="26">
        <v>6</v>
      </c>
      <c r="P20" s="26">
        <v>25</v>
      </c>
    </row>
    <row r="21" spans="1:16">
      <c r="A21" s="26" t="s">
        <v>52</v>
      </c>
      <c r="B21" s="26" t="s">
        <v>34</v>
      </c>
      <c r="C21" s="26">
        <v>12</v>
      </c>
      <c r="D21" s="26" t="s">
        <v>40</v>
      </c>
      <c r="E21" s="26" t="s">
        <v>41</v>
      </c>
      <c r="F21" s="26">
        <v>8</v>
      </c>
      <c r="G21" s="26">
        <v>60</v>
      </c>
      <c r="H21" s="26">
        <v>53</v>
      </c>
      <c r="I21" s="26">
        <v>55</v>
      </c>
      <c r="M21" s="26">
        <v>13</v>
      </c>
      <c r="N21" s="26">
        <v>12</v>
      </c>
      <c r="O21" s="26">
        <v>3</v>
      </c>
      <c r="P21" s="26">
        <v>28</v>
      </c>
    </row>
    <row r="22" spans="1:16">
      <c r="A22" s="26" t="s">
        <v>56</v>
      </c>
      <c r="B22" s="26" t="s">
        <v>34</v>
      </c>
      <c r="C22" s="26">
        <v>9</v>
      </c>
      <c r="D22" s="26" t="s">
        <v>40</v>
      </c>
      <c r="E22" s="26" t="s">
        <v>47</v>
      </c>
      <c r="F22" s="26">
        <v>8</v>
      </c>
      <c r="G22" s="26">
        <v>70</v>
      </c>
      <c r="M22" s="26">
        <v>20</v>
      </c>
      <c r="N22" s="26">
        <v>14</v>
      </c>
      <c r="O22" s="26">
        <v>9</v>
      </c>
      <c r="P22" s="26">
        <v>43</v>
      </c>
    </row>
    <row r="23" spans="1:16">
      <c r="A23" s="26" t="s">
        <v>38</v>
      </c>
      <c r="B23" s="26" t="s">
        <v>34</v>
      </c>
      <c r="C23" s="26">
        <v>9</v>
      </c>
      <c r="D23" s="26" t="s">
        <v>31</v>
      </c>
      <c r="E23" s="26" t="s">
        <v>36</v>
      </c>
      <c r="F23" s="26">
        <v>5</v>
      </c>
      <c r="G23" s="26">
        <v>43</v>
      </c>
      <c r="H23" s="26">
        <v>15</v>
      </c>
      <c r="I23" s="26">
        <v>56</v>
      </c>
      <c r="M23" s="26">
        <v>6</v>
      </c>
      <c r="N23" s="26">
        <v>3</v>
      </c>
      <c r="O23" s="26">
        <v>3</v>
      </c>
      <c r="P23" s="26">
        <v>12</v>
      </c>
    </row>
    <row r="24" spans="1:16">
      <c r="A24" s="26" t="s">
        <v>43</v>
      </c>
      <c r="B24" s="26" t="s">
        <v>34</v>
      </c>
      <c r="C24" s="26">
        <v>10</v>
      </c>
      <c r="D24" s="26" t="s">
        <v>31</v>
      </c>
      <c r="E24" s="26" t="s">
        <v>44</v>
      </c>
      <c r="F24" s="26">
        <v>1</v>
      </c>
      <c r="G24" s="26">
        <v>13</v>
      </c>
      <c r="H24" s="26">
        <v>0</v>
      </c>
      <c r="I24" s="26">
        <v>38</v>
      </c>
      <c r="M24" s="26">
        <v>0</v>
      </c>
      <c r="N24" s="26">
        <v>0</v>
      </c>
      <c r="O24" s="26">
        <v>0</v>
      </c>
      <c r="P24" s="26">
        <v>0</v>
      </c>
    </row>
    <row r="25" spans="1:16">
      <c r="A25" s="26" t="s">
        <v>45</v>
      </c>
      <c r="B25" s="26" t="s">
        <v>34</v>
      </c>
      <c r="C25" s="26">
        <v>6</v>
      </c>
      <c r="D25" s="26" t="s">
        <v>31</v>
      </c>
      <c r="E25" s="26" t="s">
        <v>44</v>
      </c>
      <c r="F25" s="26">
        <v>1</v>
      </c>
      <c r="G25" s="26">
        <v>23</v>
      </c>
      <c r="H25" s="26">
        <v>28</v>
      </c>
      <c r="I25" s="26">
        <v>15</v>
      </c>
      <c r="M25" s="26">
        <v>3</v>
      </c>
      <c r="N25" s="26">
        <v>1</v>
      </c>
      <c r="O25" s="26">
        <v>4</v>
      </c>
      <c r="P25" s="26">
        <v>8</v>
      </c>
    </row>
    <row r="26" spans="1:16">
      <c r="A26" s="26" t="s">
        <v>53</v>
      </c>
      <c r="B26" s="26" t="s">
        <v>34</v>
      </c>
      <c r="C26" s="26">
        <v>13</v>
      </c>
      <c r="D26" s="26" t="s">
        <v>31</v>
      </c>
      <c r="E26" s="26" t="s">
        <v>44</v>
      </c>
      <c r="F26" s="26">
        <v>1</v>
      </c>
      <c r="G26" s="26">
        <v>9</v>
      </c>
      <c r="H26" s="26">
        <v>1</v>
      </c>
      <c r="I26" s="26">
        <v>11</v>
      </c>
      <c r="M26" s="26">
        <v>0</v>
      </c>
      <c r="N26" s="26">
        <v>0</v>
      </c>
      <c r="O26" s="26">
        <v>0</v>
      </c>
      <c r="P26" s="26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F3FA9-3F22-4894-95FA-D96E2004BEDB}">
  <dimension ref="A1:P26"/>
  <sheetViews>
    <sheetView tabSelected="1" workbookViewId="0">
      <selection activeCell="J1" sqref="J1:J26"/>
    </sheetView>
  </sheetViews>
  <sheetFormatPr defaultColWidth="8.85546875" defaultRowHeight="15"/>
  <sheetData>
    <row r="1" spans="1:16">
      <c r="A1" s="41" t="s">
        <v>18</v>
      </c>
      <c r="B1" s="42" t="s">
        <v>19</v>
      </c>
      <c r="C1" s="41" t="s">
        <v>2</v>
      </c>
      <c r="D1" s="43" t="s">
        <v>20</v>
      </c>
      <c r="E1" s="43" t="s">
        <v>4</v>
      </c>
      <c r="F1" s="43" t="s">
        <v>21</v>
      </c>
      <c r="G1" s="44" t="s">
        <v>13</v>
      </c>
      <c r="H1" s="45" t="s">
        <v>22</v>
      </c>
      <c r="I1" s="46" t="s">
        <v>23</v>
      </c>
      <c r="J1" s="44" t="s">
        <v>24</v>
      </c>
      <c r="K1" s="45" t="s">
        <v>25</v>
      </c>
      <c r="L1" s="46" t="s">
        <v>26</v>
      </c>
      <c r="M1" s="43" t="s">
        <v>10</v>
      </c>
      <c r="N1" s="47" t="s">
        <v>27</v>
      </c>
      <c r="O1" s="48" t="s">
        <v>17</v>
      </c>
      <c r="P1" s="49" t="s">
        <v>28</v>
      </c>
    </row>
    <row r="2" spans="1:16">
      <c r="A2" s="6" t="s">
        <v>29</v>
      </c>
      <c r="B2" s="3" t="s">
        <v>30</v>
      </c>
      <c r="C2" s="4">
        <v>7</v>
      </c>
      <c r="D2" s="2" t="s">
        <v>31</v>
      </c>
      <c r="E2" s="2" t="s">
        <v>32</v>
      </c>
      <c r="F2" s="71">
        <v>6</v>
      </c>
      <c r="G2" s="1">
        <f>73-25</f>
        <v>48</v>
      </c>
      <c r="H2" s="5">
        <f>59-28</f>
        <v>31</v>
      </c>
      <c r="I2" s="6">
        <f>65-11</f>
        <v>54</v>
      </c>
      <c r="J2" s="56">
        <v>60.5</v>
      </c>
      <c r="K2" s="65">
        <v>52.2</v>
      </c>
      <c r="L2" s="6">
        <v>64.099999999999994</v>
      </c>
      <c r="M2" s="2">
        <v>11</v>
      </c>
      <c r="N2" s="1">
        <v>6</v>
      </c>
      <c r="O2" s="6">
        <v>3</v>
      </c>
      <c r="P2" s="56">
        <f>M2+N2+O2</f>
        <v>20</v>
      </c>
    </row>
    <row r="3" spans="1:16">
      <c r="A3" s="39" t="s">
        <v>33</v>
      </c>
      <c r="B3" s="15" t="s">
        <v>34</v>
      </c>
      <c r="C3" s="30">
        <v>8</v>
      </c>
      <c r="D3" s="12" t="s">
        <v>35</v>
      </c>
      <c r="E3" s="12" t="s">
        <v>36</v>
      </c>
      <c r="F3" s="72">
        <v>4</v>
      </c>
      <c r="G3" s="13">
        <f>73-26</f>
        <v>47</v>
      </c>
      <c r="H3" s="11">
        <f>59-49</f>
        <v>10</v>
      </c>
      <c r="I3" s="14">
        <f>65-3</f>
        <v>62</v>
      </c>
      <c r="J3" s="59">
        <v>59.9</v>
      </c>
      <c r="K3" s="66">
        <v>30.6</v>
      </c>
      <c r="L3" s="37">
        <v>82.2</v>
      </c>
      <c r="M3" s="12">
        <v>8</v>
      </c>
      <c r="N3" s="13">
        <v>4</v>
      </c>
      <c r="O3" s="14">
        <v>3</v>
      </c>
      <c r="P3" s="57">
        <f>M3+N3+O3</f>
        <v>15</v>
      </c>
    </row>
    <row r="4" spans="1:16">
      <c r="A4" s="39" t="s">
        <v>37</v>
      </c>
      <c r="B4" s="15" t="s">
        <v>30</v>
      </c>
      <c r="C4" s="30">
        <v>13</v>
      </c>
      <c r="D4" s="12" t="s">
        <v>35</v>
      </c>
      <c r="E4" s="12" t="s">
        <v>32</v>
      </c>
      <c r="F4" s="72">
        <v>7</v>
      </c>
      <c r="G4" s="13">
        <v>73</v>
      </c>
      <c r="H4" s="11">
        <v>56</v>
      </c>
      <c r="I4" s="14">
        <v>62</v>
      </c>
      <c r="J4" s="60">
        <v>100</v>
      </c>
      <c r="K4" s="67">
        <v>85.2</v>
      </c>
      <c r="L4" s="14">
        <v>82.2</v>
      </c>
      <c r="M4" s="12">
        <v>13</v>
      </c>
      <c r="N4" s="13">
        <v>11</v>
      </c>
      <c r="O4" s="14">
        <v>7</v>
      </c>
      <c r="P4" s="57">
        <f>M4+N4+O4</f>
        <v>31</v>
      </c>
    </row>
    <row r="5" spans="1:16">
      <c r="A5" s="6" t="s">
        <v>38</v>
      </c>
      <c r="B5" s="3" t="s">
        <v>34</v>
      </c>
      <c r="C5" s="4">
        <v>9</v>
      </c>
      <c r="D5" s="2" t="s">
        <v>31</v>
      </c>
      <c r="E5" s="2" t="s">
        <v>36</v>
      </c>
      <c r="F5" s="71">
        <v>5</v>
      </c>
      <c r="G5" s="1">
        <v>43</v>
      </c>
      <c r="H5" s="5">
        <v>15</v>
      </c>
      <c r="I5" s="6">
        <v>56</v>
      </c>
      <c r="J5" s="61">
        <v>57.4</v>
      </c>
      <c r="K5" s="68">
        <v>37.1</v>
      </c>
      <c r="L5" s="38">
        <v>66.2</v>
      </c>
      <c r="M5" s="2">
        <v>6</v>
      </c>
      <c r="N5" s="1">
        <v>3</v>
      </c>
      <c r="O5" s="6">
        <v>3</v>
      </c>
      <c r="P5" s="57">
        <f>M5+N5+O5</f>
        <v>12</v>
      </c>
    </row>
    <row r="6" spans="1:16">
      <c r="A6" s="6" t="s">
        <v>39</v>
      </c>
      <c r="B6" s="3" t="s">
        <v>34</v>
      </c>
      <c r="C6" s="4">
        <v>4</v>
      </c>
      <c r="D6" s="2" t="s">
        <v>40</v>
      </c>
      <c r="E6" s="2" t="s">
        <v>41</v>
      </c>
      <c r="F6" s="71">
        <v>6</v>
      </c>
      <c r="G6" s="1">
        <v>51</v>
      </c>
      <c r="H6" s="5">
        <v>54</v>
      </c>
      <c r="I6" s="6">
        <v>62</v>
      </c>
      <c r="J6" s="61">
        <v>62.5</v>
      </c>
      <c r="K6" s="68">
        <v>79.8</v>
      </c>
      <c r="L6" s="38">
        <v>82.2</v>
      </c>
      <c r="M6" s="2">
        <v>10</v>
      </c>
      <c r="N6" s="1">
        <v>9</v>
      </c>
      <c r="O6" s="6">
        <v>6</v>
      </c>
      <c r="P6" s="57">
        <f>M6+N6+O6</f>
        <v>25</v>
      </c>
    </row>
    <row r="7" spans="1:16">
      <c r="A7" s="6" t="s">
        <v>42</v>
      </c>
      <c r="B7" s="3" t="s">
        <v>30</v>
      </c>
      <c r="C7" s="4">
        <v>8</v>
      </c>
      <c r="D7" s="2" t="s">
        <v>35</v>
      </c>
      <c r="E7" s="2" t="s">
        <v>32</v>
      </c>
      <c r="F7" s="71">
        <v>6</v>
      </c>
      <c r="G7" s="1">
        <v>71</v>
      </c>
      <c r="H7" s="5">
        <v>44</v>
      </c>
      <c r="I7" s="6">
        <v>63</v>
      </c>
      <c r="J7" s="56">
        <v>85.1</v>
      </c>
      <c r="K7" s="65">
        <v>63.9</v>
      </c>
      <c r="L7" s="6">
        <v>89.1</v>
      </c>
      <c r="M7" s="2">
        <v>13</v>
      </c>
      <c r="N7" s="1">
        <v>17</v>
      </c>
      <c r="O7" s="6">
        <v>9</v>
      </c>
      <c r="P7" s="57">
        <f>M7+N7+O7</f>
        <v>39</v>
      </c>
    </row>
    <row r="8" spans="1:16">
      <c r="A8" s="6" t="s">
        <v>43</v>
      </c>
      <c r="B8" s="3" t="s">
        <v>34</v>
      </c>
      <c r="C8" s="4">
        <v>10</v>
      </c>
      <c r="D8" s="2" t="s">
        <v>31</v>
      </c>
      <c r="E8" s="2" t="s">
        <v>44</v>
      </c>
      <c r="F8" s="71">
        <v>1</v>
      </c>
      <c r="G8" s="1">
        <v>13</v>
      </c>
      <c r="H8" s="5">
        <v>0</v>
      </c>
      <c r="I8" s="6">
        <v>38</v>
      </c>
      <c r="J8" s="61">
        <v>35.1</v>
      </c>
      <c r="K8" s="68">
        <v>0</v>
      </c>
      <c r="L8" s="38">
        <v>53.2</v>
      </c>
      <c r="M8" s="2">
        <v>0</v>
      </c>
      <c r="N8" s="1">
        <v>0</v>
      </c>
      <c r="O8" s="6">
        <v>0</v>
      </c>
      <c r="P8" s="57">
        <f>M8+N8+O8</f>
        <v>0</v>
      </c>
    </row>
    <row r="9" spans="1:16">
      <c r="A9" s="6" t="s">
        <v>45</v>
      </c>
      <c r="B9" s="3" t="s">
        <v>34</v>
      </c>
      <c r="C9" s="4">
        <v>6</v>
      </c>
      <c r="D9" s="2" t="s">
        <v>31</v>
      </c>
      <c r="E9" s="2" t="s">
        <v>44</v>
      </c>
      <c r="F9" s="71">
        <v>1</v>
      </c>
      <c r="G9" s="1">
        <v>23</v>
      </c>
      <c r="H9" s="5">
        <v>28</v>
      </c>
      <c r="I9" s="6">
        <v>15</v>
      </c>
      <c r="J9" s="61">
        <v>43.6</v>
      </c>
      <c r="K9" s="68">
        <v>49.7</v>
      </c>
      <c r="L9" s="38">
        <v>38.799999999999997</v>
      </c>
      <c r="M9" s="2">
        <v>3</v>
      </c>
      <c r="N9" s="1">
        <v>1</v>
      </c>
      <c r="O9" s="6">
        <v>4</v>
      </c>
      <c r="P9" s="57">
        <f>M9+N9+O9</f>
        <v>8</v>
      </c>
    </row>
    <row r="10" spans="1:16">
      <c r="A10" s="39" t="s">
        <v>46</v>
      </c>
      <c r="B10" s="15" t="s">
        <v>34</v>
      </c>
      <c r="C10" s="24">
        <v>9</v>
      </c>
      <c r="D10" s="12" t="s">
        <v>35</v>
      </c>
      <c r="E10" s="12" t="s">
        <v>47</v>
      </c>
      <c r="F10" s="73">
        <v>7</v>
      </c>
      <c r="G10" s="13">
        <f>73-25</f>
        <v>48</v>
      </c>
      <c r="H10" s="11">
        <f>59-5</f>
        <v>54</v>
      </c>
      <c r="I10" s="14">
        <v>61</v>
      </c>
      <c r="J10" s="62">
        <v>60.5</v>
      </c>
      <c r="K10" s="66">
        <v>79.8</v>
      </c>
      <c r="L10" s="37">
        <v>77.3</v>
      </c>
      <c r="M10" s="12">
        <v>18</v>
      </c>
      <c r="N10" s="13">
        <v>9</v>
      </c>
      <c r="O10" s="14">
        <v>8</v>
      </c>
      <c r="P10" s="57">
        <f>M10+N10+O10</f>
        <v>35</v>
      </c>
    </row>
    <row r="11" spans="1:16">
      <c r="A11" s="6" t="s">
        <v>48</v>
      </c>
      <c r="B11" s="3" t="s">
        <v>30</v>
      </c>
      <c r="C11" s="4">
        <v>4</v>
      </c>
      <c r="D11" s="2" t="s">
        <v>40</v>
      </c>
      <c r="E11" s="2" t="s">
        <v>41</v>
      </c>
      <c r="F11" s="71">
        <v>7</v>
      </c>
      <c r="G11" s="1">
        <v>62</v>
      </c>
      <c r="H11" s="5">
        <v>58</v>
      </c>
      <c r="I11" s="6">
        <v>57</v>
      </c>
      <c r="J11" s="56">
        <v>70.8</v>
      </c>
      <c r="K11" s="65">
        <v>94.2</v>
      </c>
      <c r="L11" s="6">
        <v>67.400000000000006</v>
      </c>
      <c r="M11" s="2">
        <v>13</v>
      </c>
      <c r="N11" s="1">
        <v>11</v>
      </c>
      <c r="O11" s="6">
        <v>6</v>
      </c>
      <c r="P11" s="57">
        <f>M11+N11+O11</f>
        <v>30</v>
      </c>
    </row>
    <row r="12" spans="1:16">
      <c r="A12" s="6" t="s">
        <v>49</v>
      </c>
      <c r="B12" s="3" t="s">
        <v>34</v>
      </c>
      <c r="C12" s="4">
        <v>9</v>
      </c>
      <c r="D12" s="2" t="s">
        <v>35</v>
      </c>
      <c r="E12" s="2" t="s">
        <v>47</v>
      </c>
      <c r="F12" s="71">
        <v>7</v>
      </c>
      <c r="G12" s="1">
        <v>73</v>
      </c>
      <c r="H12" s="5">
        <v>57</v>
      </c>
      <c r="I12" s="6">
        <v>64</v>
      </c>
      <c r="J12" s="61">
        <v>100</v>
      </c>
      <c r="K12" s="68">
        <v>89.2</v>
      </c>
      <c r="L12" s="38">
        <v>96.3</v>
      </c>
      <c r="M12" s="2">
        <v>18</v>
      </c>
      <c r="N12" s="1">
        <v>12</v>
      </c>
      <c r="O12" s="6">
        <v>5</v>
      </c>
      <c r="P12" s="57">
        <f>M12+N12+O12</f>
        <v>35</v>
      </c>
    </row>
    <row r="13" spans="1:16">
      <c r="A13" s="6" t="s">
        <v>50</v>
      </c>
      <c r="B13" s="3" t="s">
        <v>30</v>
      </c>
      <c r="C13" s="4">
        <v>10</v>
      </c>
      <c r="D13" s="2" t="s">
        <v>51</v>
      </c>
      <c r="E13" s="2" t="s">
        <v>32</v>
      </c>
      <c r="F13" s="71">
        <v>8</v>
      </c>
      <c r="G13" s="1">
        <f>73-27</f>
        <v>46</v>
      </c>
      <c r="H13" s="5">
        <f>59-25</f>
        <v>34</v>
      </c>
      <c r="I13" s="6">
        <v>60</v>
      </c>
      <c r="J13" s="56">
        <v>59.3</v>
      </c>
      <c r="K13" s="65">
        <v>54.8</v>
      </c>
      <c r="L13" s="6">
        <v>73.400000000000006</v>
      </c>
      <c r="M13" s="2">
        <v>16</v>
      </c>
      <c r="N13" s="1">
        <v>9</v>
      </c>
      <c r="O13" s="6">
        <v>3</v>
      </c>
      <c r="P13" s="57">
        <f>M13+N13+O13</f>
        <v>28</v>
      </c>
    </row>
    <row r="14" spans="1:16">
      <c r="A14" s="39" t="s">
        <v>52</v>
      </c>
      <c r="B14" s="15" t="s">
        <v>34</v>
      </c>
      <c r="C14" s="30">
        <v>12</v>
      </c>
      <c r="D14" s="12" t="s">
        <v>40</v>
      </c>
      <c r="E14" s="12" t="s">
        <v>41</v>
      </c>
      <c r="F14" s="72">
        <v>8</v>
      </c>
      <c r="G14" s="13">
        <f>73-13</f>
        <v>60</v>
      </c>
      <c r="H14" s="11">
        <f>59-6</f>
        <v>53</v>
      </c>
      <c r="I14" s="14">
        <f>65-10</f>
        <v>55</v>
      </c>
      <c r="J14" s="62">
        <v>69.099999999999994</v>
      </c>
      <c r="K14" s="66">
        <v>77.3</v>
      </c>
      <c r="L14" s="37">
        <v>65.099999999999994</v>
      </c>
      <c r="M14" s="12">
        <v>13</v>
      </c>
      <c r="N14" s="13">
        <v>12</v>
      </c>
      <c r="O14" s="14">
        <v>3</v>
      </c>
      <c r="P14" s="57">
        <f>M14+N14+O14</f>
        <v>28</v>
      </c>
    </row>
    <row r="15" spans="1:16">
      <c r="A15" s="6" t="s">
        <v>53</v>
      </c>
      <c r="B15" s="3" t="s">
        <v>34</v>
      </c>
      <c r="C15" s="4">
        <v>13</v>
      </c>
      <c r="D15" s="2" t="s">
        <v>31</v>
      </c>
      <c r="E15" s="2" t="s">
        <v>44</v>
      </c>
      <c r="F15" s="71">
        <v>1</v>
      </c>
      <c r="G15" s="1">
        <v>9</v>
      </c>
      <c r="H15" s="5">
        <v>1</v>
      </c>
      <c r="I15" s="6">
        <v>11</v>
      </c>
      <c r="J15" s="61">
        <v>30.7</v>
      </c>
      <c r="K15" s="68">
        <v>6.1</v>
      </c>
      <c r="L15" s="38">
        <v>35.1</v>
      </c>
      <c r="M15" s="2">
        <v>0</v>
      </c>
      <c r="N15" s="1">
        <v>0</v>
      </c>
      <c r="O15" s="6">
        <v>0</v>
      </c>
      <c r="P15" s="58">
        <f>M15+N15+O15</f>
        <v>0</v>
      </c>
    </row>
    <row r="16" spans="1:16">
      <c r="A16" s="39" t="s">
        <v>54</v>
      </c>
      <c r="B16" s="15" t="s">
        <v>55</v>
      </c>
      <c r="C16" s="24">
        <v>6</v>
      </c>
      <c r="D16" s="12" t="s">
        <v>40</v>
      </c>
      <c r="E16" s="12" t="s">
        <v>47</v>
      </c>
      <c r="F16" s="72">
        <v>8</v>
      </c>
      <c r="G16" s="13"/>
      <c r="H16" s="11"/>
      <c r="I16" s="14"/>
      <c r="J16" s="60">
        <v>68.3</v>
      </c>
      <c r="K16" s="67">
        <v>94.2</v>
      </c>
      <c r="L16" s="14">
        <v>82.2</v>
      </c>
      <c r="M16" s="12">
        <v>20</v>
      </c>
      <c r="N16" s="13">
        <v>11</v>
      </c>
      <c r="O16" s="14">
        <v>7</v>
      </c>
      <c r="P16" s="56">
        <f>M16+N16+O16</f>
        <v>38</v>
      </c>
    </row>
    <row r="17" spans="1:16">
      <c r="A17" s="50" t="s">
        <v>54</v>
      </c>
      <c r="B17" s="51" t="s">
        <v>55</v>
      </c>
      <c r="C17" s="26">
        <v>6</v>
      </c>
      <c r="D17" s="52" t="s">
        <v>40</v>
      </c>
      <c r="E17" s="52" t="s">
        <v>47</v>
      </c>
      <c r="F17" s="74">
        <v>8</v>
      </c>
      <c r="G17" s="53"/>
      <c r="H17" s="54"/>
      <c r="I17" s="55"/>
      <c r="J17" s="63">
        <v>63.2</v>
      </c>
      <c r="K17" s="69">
        <v>61.9</v>
      </c>
      <c r="L17" s="55">
        <v>82.2</v>
      </c>
      <c r="M17" s="52">
        <v>20</v>
      </c>
      <c r="N17" s="53">
        <v>10</v>
      </c>
      <c r="O17" s="55">
        <v>6</v>
      </c>
      <c r="P17" s="57">
        <f>M17+N17+O17</f>
        <v>36</v>
      </c>
    </row>
    <row r="18" spans="1:16">
      <c r="A18" s="40" t="s">
        <v>54</v>
      </c>
      <c r="B18" s="17" t="s">
        <v>55</v>
      </c>
      <c r="C18" s="25">
        <v>7</v>
      </c>
      <c r="D18" s="18" t="s">
        <v>35</v>
      </c>
      <c r="E18" s="18" t="s">
        <v>36</v>
      </c>
      <c r="F18" s="75">
        <v>4</v>
      </c>
      <c r="G18" s="19"/>
      <c r="H18" s="20"/>
      <c r="I18" s="21"/>
      <c r="J18" s="64">
        <v>43.6</v>
      </c>
      <c r="K18" s="70">
        <v>46.1</v>
      </c>
      <c r="L18" s="21">
        <v>49.7</v>
      </c>
      <c r="M18" s="18">
        <v>3</v>
      </c>
      <c r="N18" s="19">
        <v>2</v>
      </c>
      <c r="O18" s="21">
        <v>0</v>
      </c>
      <c r="P18" s="57">
        <f>M18+N18+O18</f>
        <v>5</v>
      </c>
    </row>
    <row r="19" spans="1:16">
      <c r="A19" s="40" t="s">
        <v>54</v>
      </c>
      <c r="B19" s="17" t="s">
        <v>55</v>
      </c>
      <c r="C19" s="25">
        <v>8</v>
      </c>
      <c r="D19" s="18" t="s">
        <v>35</v>
      </c>
      <c r="E19" s="18" t="s">
        <v>32</v>
      </c>
      <c r="F19" s="75">
        <v>7</v>
      </c>
      <c r="G19" s="19"/>
      <c r="H19" s="20"/>
      <c r="I19" s="21"/>
      <c r="J19" s="64">
        <v>63.2</v>
      </c>
      <c r="K19" s="70">
        <v>61.9</v>
      </c>
      <c r="L19" s="21">
        <v>82.2</v>
      </c>
      <c r="M19" s="18">
        <v>20</v>
      </c>
      <c r="N19" s="19">
        <v>15</v>
      </c>
      <c r="O19" s="21">
        <v>9</v>
      </c>
      <c r="P19" s="57">
        <f>M19+N19+O19</f>
        <v>44</v>
      </c>
    </row>
    <row r="20" spans="1:16">
      <c r="A20" s="40" t="s">
        <v>54</v>
      </c>
      <c r="B20" s="17" t="s">
        <v>55</v>
      </c>
      <c r="C20" s="25">
        <v>9</v>
      </c>
      <c r="D20" s="18" t="s">
        <v>35</v>
      </c>
      <c r="E20" s="18" t="s">
        <v>47</v>
      </c>
      <c r="F20" s="75">
        <v>8</v>
      </c>
      <c r="G20" s="19"/>
      <c r="H20" s="20"/>
      <c r="I20" s="21"/>
      <c r="J20" s="64">
        <v>54.3</v>
      </c>
      <c r="K20" s="70">
        <v>68.7</v>
      </c>
      <c r="L20" s="21">
        <v>59.9</v>
      </c>
      <c r="M20" s="18">
        <v>20</v>
      </c>
      <c r="N20" s="19">
        <v>13</v>
      </c>
      <c r="O20" s="21">
        <v>6</v>
      </c>
      <c r="P20" s="57">
        <f>M20+N20+O20</f>
        <v>39</v>
      </c>
    </row>
    <row r="21" spans="1:16">
      <c r="A21" s="40" t="s">
        <v>54</v>
      </c>
      <c r="B21" s="17" t="s">
        <v>55</v>
      </c>
      <c r="C21" s="25">
        <v>10</v>
      </c>
      <c r="D21" s="18" t="s">
        <v>40</v>
      </c>
      <c r="E21" s="18" t="s">
        <v>41</v>
      </c>
      <c r="F21" s="75">
        <v>9</v>
      </c>
      <c r="G21" s="19"/>
      <c r="H21" s="20"/>
      <c r="I21" s="21"/>
      <c r="J21" s="64">
        <v>100</v>
      </c>
      <c r="K21" s="70">
        <v>100</v>
      </c>
      <c r="L21" s="21">
        <v>100</v>
      </c>
      <c r="M21" s="18">
        <v>20</v>
      </c>
      <c r="N21" s="19">
        <v>18</v>
      </c>
      <c r="O21" s="21">
        <v>8</v>
      </c>
      <c r="P21" s="57">
        <f>M21+N21+O21</f>
        <v>46</v>
      </c>
    </row>
    <row r="22" spans="1:16">
      <c r="A22" s="40" t="s">
        <v>54</v>
      </c>
      <c r="B22" s="17" t="s">
        <v>55</v>
      </c>
      <c r="C22" s="25">
        <v>15</v>
      </c>
      <c r="D22" s="18" t="s">
        <v>35</v>
      </c>
      <c r="E22" s="18" t="s">
        <v>32</v>
      </c>
      <c r="F22" s="75">
        <v>6</v>
      </c>
      <c r="G22" s="19"/>
      <c r="H22" s="20"/>
      <c r="I22" s="21"/>
      <c r="J22" s="64">
        <v>65.2</v>
      </c>
      <c r="K22" s="70">
        <v>77.3</v>
      </c>
      <c r="L22" s="21">
        <v>89.1</v>
      </c>
      <c r="M22" s="18">
        <v>14</v>
      </c>
      <c r="N22" s="19">
        <v>6</v>
      </c>
      <c r="O22" s="21">
        <v>0</v>
      </c>
      <c r="P22" s="57">
        <f>M22+N22+O22</f>
        <v>20</v>
      </c>
    </row>
    <row r="23" spans="1:16">
      <c r="A23" s="40" t="s">
        <v>54</v>
      </c>
      <c r="B23" s="17" t="s">
        <v>55</v>
      </c>
      <c r="C23" s="25">
        <v>16</v>
      </c>
      <c r="D23" s="18" t="s">
        <v>35</v>
      </c>
      <c r="E23" s="18" t="s">
        <v>41</v>
      </c>
      <c r="F23" s="75">
        <v>9</v>
      </c>
      <c r="G23" s="19"/>
      <c r="H23" s="20"/>
      <c r="I23" s="21"/>
      <c r="J23" s="64">
        <v>100</v>
      </c>
      <c r="K23" s="70">
        <v>100</v>
      </c>
      <c r="L23" s="21">
        <v>100</v>
      </c>
      <c r="M23" s="18">
        <v>20</v>
      </c>
      <c r="N23" s="19">
        <v>15</v>
      </c>
      <c r="O23" s="21">
        <v>9</v>
      </c>
      <c r="P23" s="57">
        <f>M23+N23+O23</f>
        <v>44</v>
      </c>
    </row>
    <row r="24" spans="1:16">
      <c r="A24" s="40" t="s">
        <v>54</v>
      </c>
      <c r="B24" s="17" t="s">
        <v>55</v>
      </c>
      <c r="C24" s="25">
        <v>16</v>
      </c>
      <c r="D24" s="18" t="s">
        <v>35</v>
      </c>
      <c r="E24" s="18" t="s">
        <v>41</v>
      </c>
      <c r="F24" s="75">
        <v>9</v>
      </c>
      <c r="G24" s="19"/>
      <c r="H24" s="20"/>
      <c r="I24" s="21"/>
      <c r="J24" s="64">
        <v>100</v>
      </c>
      <c r="K24" s="70">
        <v>100</v>
      </c>
      <c r="L24" s="21">
        <v>100</v>
      </c>
      <c r="M24" s="18">
        <v>20</v>
      </c>
      <c r="N24" s="19">
        <v>16</v>
      </c>
      <c r="O24" s="21">
        <v>8</v>
      </c>
      <c r="P24" s="57">
        <f>M24+N24+O24</f>
        <v>44</v>
      </c>
    </row>
    <row r="25" spans="1:16">
      <c r="A25" s="40" t="s">
        <v>54</v>
      </c>
      <c r="B25" s="17" t="s">
        <v>55</v>
      </c>
      <c r="C25" s="25">
        <v>18</v>
      </c>
      <c r="D25" s="18" t="s">
        <v>40</v>
      </c>
      <c r="E25" s="18" t="s">
        <v>41</v>
      </c>
      <c r="F25" s="75">
        <v>8</v>
      </c>
      <c r="G25" s="19"/>
      <c r="H25" s="20"/>
      <c r="I25" s="21"/>
      <c r="J25" s="64">
        <v>100</v>
      </c>
      <c r="K25" s="70">
        <v>100</v>
      </c>
      <c r="L25" s="21">
        <v>100</v>
      </c>
      <c r="M25" s="18">
        <v>20</v>
      </c>
      <c r="N25" s="19">
        <v>16</v>
      </c>
      <c r="O25" s="21">
        <v>10</v>
      </c>
      <c r="P25" s="57">
        <f>M25+N25+O25</f>
        <v>46</v>
      </c>
    </row>
    <row r="26" spans="1:16">
      <c r="A26" s="39" t="s">
        <v>56</v>
      </c>
      <c r="B26" s="15" t="s">
        <v>34</v>
      </c>
      <c r="C26" s="30">
        <v>9</v>
      </c>
      <c r="D26" s="12" t="s">
        <v>40</v>
      </c>
      <c r="E26" s="12" t="s">
        <v>47</v>
      </c>
      <c r="F26" s="72">
        <v>8</v>
      </c>
      <c r="G26" s="13">
        <v>70</v>
      </c>
      <c r="H26" s="11">
        <v>45</v>
      </c>
      <c r="I26" s="14">
        <v>58</v>
      </c>
      <c r="J26" s="62">
        <v>81.400000000000006</v>
      </c>
      <c r="K26" s="66">
        <v>65</v>
      </c>
      <c r="L26" s="37">
        <v>68.900000000000006</v>
      </c>
      <c r="M26" s="12">
        <v>20</v>
      </c>
      <c r="N26" s="13">
        <v>14</v>
      </c>
      <c r="O26" s="14">
        <v>9</v>
      </c>
      <c r="P26" s="57">
        <f>M26+N26+O26</f>
        <v>43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7D160-28B6-47BE-8307-772360E5AAA0}">
  <dimension ref="B2:C31"/>
  <sheetViews>
    <sheetView workbookViewId="0">
      <selection activeCell="G32" sqref="G32"/>
    </sheetView>
  </sheetViews>
  <sheetFormatPr defaultColWidth="8.85546875" defaultRowHeight="15"/>
  <sheetData>
    <row r="2" spans="2:3">
      <c r="B2" s="22" t="s">
        <v>75</v>
      </c>
    </row>
    <row r="3" spans="2:3">
      <c r="B3" s="23" t="s">
        <v>76</v>
      </c>
    </row>
    <row r="4" spans="2:3">
      <c r="B4" s="23"/>
    </row>
    <row r="6" spans="2:3">
      <c r="C6" t="s">
        <v>77</v>
      </c>
    </row>
    <row r="7" spans="2:3">
      <c r="C7">
        <v>7</v>
      </c>
    </row>
    <row r="8" spans="2:3">
      <c r="C8">
        <v>6</v>
      </c>
    </row>
    <row r="9" spans="2:3">
      <c r="C9">
        <v>7</v>
      </c>
    </row>
    <row r="10" spans="2:3">
      <c r="C10">
        <v>1</v>
      </c>
    </row>
    <row r="11" spans="2:3">
      <c r="C11">
        <v>6</v>
      </c>
    </row>
    <row r="12" spans="2:3">
      <c r="C12">
        <v>1</v>
      </c>
    </row>
    <row r="13" spans="2:3">
      <c r="C13">
        <v>1</v>
      </c>
    </row>
    <row r="14" spans="2:3">
      <c r="C14">
        <v>6</v>
      </c>
    </row>
    <row r="15" spans="2:3">
      <c r="C15">
        <v>8</v>
      </c>
    </row>
    <row r="16" spans="2:3">
      <c r="C16">
        <v>5</v>
      </c>
    </row>
    <row r="17" spans="3:3">
      <c r="C17">
        <v>4</v>
      </c>
    </row>
    <row r="18" spans="3:3">
      <c r="C18">
        <v>7</v>
      </c>
    </row>
    <row r="19" spans="3:3">
      <c r="C19">
        <v>8</v>
      </c>
    </row>
    <row r="20" spans="3:3">
      <c r="C20">
        <v>7</v>
      </c>
    </row>
    <row r="21" spans="3:3">
      <c r="C21">
        <v>8</v>
      </c>
    </row>
    <row r="22" spans="3:3">
      <c r="C22">
        <v>9</v>
      </c>
    </row>
    <row r="23" spans="3:3">
      <c r="C23">
        <v>9</v>
      </c>
    </row>
    <row r="24" spans="3:3">
      <c r="C24">
        <v>6</v>
      </c>
    </row>
    <row r="25" spans="3:3">
      <c r="C25">
        <v>4</v>
      </c>
    </row>
    <row r="26" spans="3:3">
      <c r="C26">
        <v>8</v>
      </c>
    </row>
    <row r="27" spans="3:3">
      <c r="C27">
        <v>7</v>
      </c>
    </row>
    <row r="28" spans="3:3">
      <c r="C28">
        <v>8</v>
      </c>
    </row>
    <row r="29" spans="3:3">
      <c r="C29">
        <v>9</v>
      </c>
    </row>
    <row r="30" spans="3:3">
      <c r="C30">
        <v>8</v>
      </c>
    </row>
    <row r="31" spans="3:3">
      <c r="C3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magic</dc:creator>
  <cp:keywords/>
  <dc:description/>
  <cp:lastModifiedBy/>
  <cp:revision/>
  <dcterms:created xsi:type="dcterms:W3CDTF">2022-02-19T09:49:19Z</dcterms:created>
  <dcterms:modified xsi:type="dcterms:W3CDTF">2023-07-25T16:29:16Z</dcterms:modified>
  <cp:category/>
  <cp:contentStatus/>
</cp:coreProperties>
</file>