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3000" sheetId="1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2" l="1"/>
  <c r="H65" i="12"/>
  <c r="E46" i="12"/>
  <c r="H60" i="12" l="1"/>
  <c r="H59" i="12"/>
  <c r="G51" i="12"/>
  <c r="H12" i="12" l="1"/>
  <c r="H11" i="12"/>
  <c r="G46" i="12"/>
  <c r="H18" i="12"/>
  <c r="H17" i="12"/>
  <c r="H36" i="12" l="1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6" i="12"/>
  <c r="H15" i="12"/>
  <c r="H14" i="12"/>
  <c r="H13" i="12"/>
  <c r="H10" i="12"/>
  <c r="H9" i="12"/>
  <c r="H8" i="12"/>
  <c r="H7" i="12"/>
  <c r="H6" i="12"/>
  <c r="H5" i="12"/>
  <c r="H4" i="12"/>
  <c r="H3" i="12"/>
  <c r="H2" i="12"/>
  <c r="H58" i="12" l="1"/>
  <c r="H62" i="12" s="1"/>
  <c r="H45" i="12"/>
  <c r="H44" i="12"/>
  <c r="H43" i="12"/>
  <c r="H42" i="12"/>
  <c r="H41" i="12"/>
  <c r="H40" i="12"/>
  <c r="H39" i="12"/>
  <c r="H38" i="12"/>
  <c r="H37" i="12"/>
  <c r="H52" i="12"/>
  <c r="H46" i="12" l="1"/>
  <c r="H47" i="12" s="1"/>
  <c r="H51" i="12"/>
  <c r="H53" i="12" s="1"/>
  <c r="H55" i="12" s="1"/>
  <c r="H64" i="12" s="1"/>
  <c r="H49" i="12" l="1"/>
</calcChain>
</file>

<file path=xl/sharedStrings.xml><?xml version="1.0" encoding="utf-8"?>
<sst xmlns="http://schemas.openxmlformats.org/spreadsheetml/2006/main" count="121" uniqueCount="75">
  <si>
    <t>№</t>
  </si>
  <si>
    <t>Наименование</t>
  </si>
  <si>
    <t>ед.изм.</t>
  </si>
  <si>
    <t>кол-во.</t>
  </si>
  <si>
    <t>цена</t>
  </si>
  <si>
    <t>сумма</t>
  </si>
  <si>
    <t>шт.</t>
  </si>
  <si>
    <t>компл.</t>
  </si>
  <si>
    <t>м.</t>
  </si>
  <si>
    <t>ч/ч</t>
  </si>
  <si>
    <t>Примечания</t>
  </si>
  <si>
    <t>мазели</t>
  </si>
  <si>
    <t>Автоматы, и пр.</t>
  </si>
  <si>
    <t>Пневматика (блок подготовки, распреды)</t>
  </si>
  <si>
    <t>Провода и трубки</t>
  </si>
  <si>
    <t>Работы по сборке</t>
  </si>
  <si>
    <t>Деаэратор</t>
  </si>
  <si>
    <t>м</t>
  </si>
  <si>
    <t>Дозация СО2</t>
  </si>
  <si>
    <t>Трубы</t>
  </si>
  <si>
    <t>Тройники</t>
  </si>
  <si>
    <t>Отводы</t>
  </si>
  <si>
    <t>Переходы</t>
  </si>
  <si>
    <t>Молочные соединения</t>
  </si>
  <si>
    <t>Хомуты со стержнем</t>
  </si>
  <si>
    <t>Программисты</t>
  </si>
  <si>
    <t>мес.</t>
  </si>
  <si>
    <t>Р1</t>
  </si>
  <si>
    <t>F1</t>
  </si>
  <si>
    <t>Опорная конструкция (ноги или ложементы)</t>
  </si>
  <si>
    <t>Пластины для деаэратора (кольца рашига или др.)</t>
  </si>
  <si>
    <t>Ответки для насосов (фланцы, сгоны или молочки)</t>
  </si>
  <si>
    <t>FT1</t>
  </si>
  <si>
    <t>Фильтр-регулятор Camozzi</t>
  </si>
  <si>
    <t>Сенсорная графическая панель оператора Weintek</t>
  </si>
  <si>
    <t>Опоры регулируемые Martin Levelling Components (Италия)</t>
  </si>
  <si>
    <t>Профтруба разная</t>
  </si>
  <si>
    <t>PN1</t>
  </si>
  <si>
    <t>Панель распределительная</t>
  </si>
  <si>
    <t>3крана,лист,профиль,</t>
  </si>
  <si>
    <t>F2</t>
  </si>
  <si>
    <t>V1-5</t>
  </si>
  <si>
    <t>Контроллер SIEMENS SIMATIC S7-1200</t>
  </si>
  <si>
    <t>Шкаф 800х600х250</t>
  </si>
  <si>
    <t>Преобразователи частоты INNOVERT</t>
  </si>
  <si>
    <t>Емкость 10 м3</t>
  </si>
  <si>
    <t>сумма:</t>
  </si>
  <si>
    <t>коэфицент:</t>
  </si>
  <si>
    <t>Итого:</t>
  </si>
  <si>
    <t>T2</t>
  </si>
  <si>
    <t>Датчик уровня дискретный</t>
  </si>
  <si>
    <t xml:space="preserve">Датчик уровня аналоговый Klay 8000-SAN-D-M50-GC Датчик уровня и давления 8000-SAN-D-M50 (0 - 0,7…1,5 бар, </t>
  </si>
  <si>
    <t>Обратный клапан Дн15</t>
  </si>
  <si>
    <t>Фильтр пропариваемый Полифильтр Дн15</t>
  </si>
  <si>
    <t>Расходники, клеммы, каб ввода и др.</t>
  </si>
  <si>
    <t>Расходники аргон, круги и пр.</t>
  </si>
  <si>
    <t>Труба круглая AISI 304/304L (1.4301/1.4307) EN 10217-7 273х2 и</t>
  </si>
  <si>
    <t>Фланец AISI 316L плоский (тип 01B) PN10 DN 250 (273)</t>
  </si>
  <si>
    <t>Заглушка AISI 304/304L (1.4301/1.4307) 273х3 РФ</t>
  </si>
  <si>
    <t xml:space="preserve">Гаечный диоптр Дн50 </t>
  </si>
  <si>
    <t>Фильр Продукт</t>
  </si>
  <si>
    <t>фланцы ответные</t>
  </si>
  <si>
    <t>Ответки</t>
  </si>
  <si>
    <t>кран шаровый</t>
  </si>
  <si>
    <t>Расходомер электромагнитный</t>
  </si>
  <si>
    <t xml:space="preserve">Ротаметр </t>
  </si>
  <si>
    <t>клапан регулирующий</t>
  </si>
  <si>
    <t>клапан запорный</t>
  </si>
  <si>
    <t>Система анализа и контроля, встроенный в трубопровод прибор для измерения растворенного О2 в жидкости</t>
  </si>
  <si>
    <t>Варивент - kieselmann</t>
  </si>
  <si>
    <t>Датчик давления</t>
  </si>
  <si>
    <t>Манометр</t>
  </si>
  <si>
    <t>Арматура емкости</t>
  </si>
  <si>
    <t>Пищевой центробежный насос ОНЦ 6,3/30К-2,2/2 (с кожухом)</t>
  </si>
  <si>
    <t>3х10х20 ( чел/час/дней)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</si>
</sst>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  <charset val="204"/>
    </font>
    <font>
      <sz val="12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43" fontId="1" fillId="0" borderId="1" xfId="1" applyFont="1" applyBorder="1" applyAlignment="1">
      <alignment horizontal="right" vertical="center"/>
    </xf>
    <xf numFmtId="43" fontId="5" fillId="0" borderId="1" xfId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2" applyAlignment="1">
      <alignment horizontal="left"/>
    </xf>
    <xf numFmtId="43" fontId="0" fillId="0" borderId="0" xfId="0" applyNumberFormat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4" fillId="0" borderId="0" xfId="2"/>
    <xf numFmtId="16" fontId="0" fillId="0" borderId="1" xfId="0" applyNumberFormat="1" applyBorder="1" applyAlignment="1">
      <alignment horizontal="center" vertical="center"/>
    </xf>
    <xf numFmtId="43" fontId="0" fillId="0" borderId="0" xfId="0" applyNumberFormat="1" applyAlignment="1">
      <alignment horizontal="left"/>
    </xf>
    <xf numFmtId="43" fontId="3" fillId="0" borderId="1" xfId="1" applyFont="1" applyBorder="1" applyAlignment="1">
      <alignment horizontal="right" vertical="center"/>
    </xf>
    <xf numFmtId="43" fontId="8" fillId="0" borderId="0" xfId="0" applyNumberFormat="1" applyFont="1" applyAlignment="1">
      <alignment horizontal="left"/>
    </xf>
    <xf numFmtId="43" fontId="9" fillId="0" borderId="1" xfId="1" applyFont="1" applyBorder="1" applyAlignment="1">
      <alignment horizontal="right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43" fontId="5" fillId="0" borderId="2" xfId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 wrapText="1"/>
    </xf>
    <xf numFmtId="4" fontId="10" fillId="0" borderId="1" xfId="1" applyNumberFormat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5" workbookViewId="0">
      <selection activeCell="E45" sqref="E45"/>
    </sheetView>
  </sheetViews>
  <sheetFormatPr defaultRowHeight="14.4"/>
  <cols>
    <col min="1" max="1" width="3.33203125" bestFit="1" customWidth="1"/>
    <col min="2" max="2" width="7.33203125" style="6" bestFit="1" customWidth="1"/>
    <col min="3" max="3" width="60.6640625" style="34" bestFit="1" customWidth="1"/>
    <col min="4" max="4" width="8.109375" bestFit="1" customWidth="1"/>
    <col min="5" max="5" width="7.6640625" bestFit="1" customWidth="1"/>
    <col min="6" max="6" width="22.109375" bestFit="1" customWidth="1"/>
    <col min="7" max="8" width="16.5546875" bestFit="1" customWidth="1"/>
    <col min="9" max="9" width="15.5546875" bestFit="1" customWidth="1"/>
  </cols>
  <sheetData>
    <row r="1" spans="1:9">
      <c r="A1" s="9" t="s">
        <v>0</v>
      </c>
      <c r="B1" s="9"/>
      <c r="C1" s="14" t="s">
        <v>1</v>
      </c>
      <c r="D1" s="9" t="s">
        <v>2</v>
      </c>
      <c r="E1" s="9" t="s">
        <v>3</v>
      </c>
      <c r="F1" s="9" t="s">
        <v>10</v>
      </c>
      <c r="G1" s="16" t="s">
        <v>4</v>
      </c>
      <c r="H1" s="10" t="s">
        <v>5</v>
      </c>
    </row>
    <row r="2" spans="1:9" s="3" customFormat="1" ht="15.6">
      <c r="A2" s="2"/>
      <c r="B2" s="1" t="s">
        <v>49</v>
      </c>
      <c r="C2" s="19" t="s">
        <v>16</v>
      </c>
      <c r="D2" s="1" t="s">
        <v>7</v>
      </c>
      <c r="E2" s="1">
        <v>1</v>
      </c>
      <c r="F2" s="2"/>
      <c r="H2" s="4">
        <f t="shared" ref="H2:H36" si="0">E2*G2</f>
        <v>0</v>
      </c>
    </row>
    <row r="3" spans="1:9" s="3" customFormat="1" ht="31.2">
      <c r="A3" s="2"/>
      <c r="B3" s="1"/>
      <c r="C3" s="30" t="s">
        <v>56</v>
      </c>
      <c r="D3" s="1"/>
      <c r="E3" s="1">
        <v>6</v>
      </c>
      <c r="F3" s="2"/>
      <c r="G3" s="31">
        <v>7700</v>
      </c>
      <c r="H3" s="4">
        <f t="shared" si="0"/>
        <v>46200</v>
      </c>
    </row>
    <row r="4" spans="1:9" s="3" customFormat="1" ht="15.6">
      <c r="A4" s="2"/>
      <c r="B4" s="1"/>
      <c r="C4" s="30" t="s">
        <v>57</v>
      </c>
      <c r="D4" s="1"/>
      <c r="E4" s="1">
        <v>4</v>
      </c>
      <c r="F4" s="2"/>
      <c r="G4" s="31">
        <v>9200</v>
      </c>
      <c r="H4" s="4">
        <f t="shared" si="0"/>
        <v>36800</v>
      </c>
    </row>
    <row r="5" spans="1:9" s="3" customFormat="1" ht="15.6">
      <c r="A5" s="2"/>
      <c r="B5" s="1"/>
      <c r="C5" s="30" t="s">
        <v>58</v>
      </c>
      <c r="D5" s="1"/>
      <c r="E5" s="1">
        <v>2</v>
      </c>
      <c r="F5" s="2"/>
      <c r="G5" s="31">
        <v>4900</v>
      </c>
      <c r="H5" s="4">
        <f t="shared" si="0"/>
        <v>9800</v>
      </c>
    </row>
    <row r="6" spans="1:9" s="3" customFormat="1" ht="15.6">
      <c r="A6" s="2"/>
      <c r="B6" s="1"/>
      <c r="C6" s="33" t="s">
        <v>30</v>
      </c>
      <c r="D6" s="18" t="s">
        <v>7</v>
      </c>
      <c r="E6" s="1">
        <v>1</v>
      </c>
      <c r="F6" s="2"/>
      <c r="G6" s="31">
        <v>500000</v>
      </c>
      <c r="H6" s="4">
        <f t="shared" si="0"/>
        <v>500000</v>
      </c>
    </row>
    <row r="7" spans="1:9" s="3" customFormat="1" ht="15.6">
      <c r="A7" s="2"/>
      <c r="B7" s="1"/>
      <c r="C7" s="33" t="s">
        <v>29</v>
      </c>
      <c r="D7" s="18" t="s">
        <v>7</v>
      </c>
      <c r="E7" s="1">
        <v>1</v>
      </c>
      <c r="F7" s="2"/>
      <c r="G7" s="4">
        <v>20000</v>
      </c>
      <c r="H7" s="4">
        <f t="shared" si="0"/>
        <v>20000</v>
      </c>
    </row>
    <row r="8" spans="1:9" s="3" customFormat="1" ht="15.6">
      <c r="A8" s="2"/>
      <c r="B8" s="1"/>
      <c r="C8" s="33" t="s">
        <v>59</v>
      </c>
      <c r="D8" s="18" t="s">
        <v>6</v>
      </c>
      <c r="E8" s="1">
        <v>4</v>
      </c>
      <c r="F8" s="2"/>
      <c r="G8" s="4">
        <v>5000</v>
      </c>
      <c r="H8" s="4">
        <f t="shared" si="0"/>
        <v>20000</v>
      </c>
    </row>
    <row r="9" spans="1:9" s="3" customFormat="1" ht="46.8">
      <c r="A9" s="2"/>
      <c r="B9" s="1"/>
      <c r="C9" s="33" t="s">
        <v>51</v>
      </c>
      <c r="D9" s="18" t="s">
        <v>6</v>
      </c>
      <c r="E9" s="1">
        <v>1</v>
      </c>
      <c r="F9" s="2"/>
      <c r="G9" s="4">
        <v>130000</v>
      </c>
      <c r="H9" s="4">
        <f t="shared" si="0"/>
        <v>130000</v>
      </c>
    </row>
    <row r="10" spans="1:9" s="3" customFormat="1" ht="15.6">
      <c r="A10" s="2"/>
      <c r="B10" s="1"/>
      <c r="C10" s="33" t="s">
        <v>50</v>
      </c>
      <c r="D10" s="18" t="s">
        <v>6</v>
      </c>
      <c r="E10" s="1">
        <v>4</v>
      </c>
      <c r="F10" s="2"/>
      <c r="G10" s="4">
        <v>35000</v>
      </c>
      <c r="H10" s="4">
        <f t="shared" si="0"/>
        <v>140000</v>
      </c>
    </row>
    <row r="11" spans="1:9" s="3" customFormat="1" ht="15.6">
      <c r="A11" s="2"/>
      <c r="B11" s="1"/>
      <c r="C11" s="33" t="s">
        <v>70</v>
      </c>
      <c r="D11" s="18" t="s">
        <v>6</v>
      </c>
      <c r="E11" s="1">
        <v>2</v>
      </c>
      <c r="F11" s="2"/>
      <c r="G11" s="4">
        <v>35000</v>
      </c>
      <c r="H11" s="4">
        <f t="shared" si="0"/>
        <v>70000</v>
      </c>
    </row>
    <row r="12" spans="1:9" s="3" customFormat="1" ht="15.6">
      <c r="A12" s="2"/>
      <c r="B12" s="1"/>
      <c r="C12" s="33" t="s">
        <v>71</v>
      </c>
      <c r="D12" s="18" t="s">
        <v>6</v>
      </c>
      <c r="E12" s="1">
        <v>2</v>
      </c>
      <c r="F12" s="2"/>
      <c r="G12" s="4">
        <v>12000</v>
      </c>
      <c r="H12" s="4">
        <f t="shared" si="0"/>
        <v>24000</v>
      </c>
    </row>
    <row r="13" spans="1:9" s="3" customFormat="1" ht="15.6">
      <c r="A13" s="2"/>
      <c r="B13" s="1" t="s">
        <v>28</v>
      </c>
      <c r="C13" s="33" t="s">
        <v>60</v>
      </c>
      <c r="D13" s="1" t="s">
        <v>6</v>
      </c>
      <c r="E13" s="1">
        <v>1</v>
      </c>
      <c r="F13" s="2"/>
      <c r="G13" s="4">
        <v>35000</v>
      </c>
      <c r="H13" s="4">
        <f t="shared" si="0"/>
        <v>35000</v>
      </c>
    </row>
    <row r="14" spans="1:9" s="3" customFormat="1" ht="15.6">
      <c r="A14" s="2"/>
      <c r="B14" s="1" t="s">
        <v>37</v>
      </c>
      <c r="C14" s="33" t="s">
        <v>38</v>
      </c>
      <c r="D14" s="1" t="s">
        <v>7</v>
      </c>
      <c r="E14" s="1">
        <v>2</v>
      </c>
      <c r="F14" s="2" t="s">
        <v>39</v>
      </c>
      <c r="G14" s="4">
        <v>20000</v>
      </c>
      <c r="H14" s="4">
        <f t="shared" si="0"/>
        <v>40000</v>
      </c>
    </row>
    <row r="15" spans="1:9" s="3" customFormat="1" ht="31.2">
      <c r="A15" s="2"/>
      <c r="B15" s="1" t="s">
        <v>27</v>
      </c>
      <c r="C15" s="33" t="s">
        <v>73</v>
      </c>
      <c r="D15" s="1" t="s">
        <v>6</v>
      </c>
      <c r="E15" s="1">
        <v>2</v>
      </c>
      <c r="F15" s="2"/>
      <c r="G15" s="4">
        <v>95200</v>
      </c>
      <c r="H15" s="4">
        <f t="shared" si="0"/>
        <v>190400</v>
      </c>
      <c r="I15" s="20"/>
    </row>
    <row r="16" spans="1:9" s="3" customFormat="1" ht="15.6">
      <c r="A16" s="2"/>
      <c r="B16" s="1"/>
      <c r="C16" s="33" t="s">
        <v>31</v>
      </c>
      <c r="D16" s="1" t="s">
        <v>7</v>
      </c>
      <c r="E16" s="1">
        <v>3</v>
      </c>
      <c r="F16" s="2"/>
      <c r="G16" s="4">
        <v>4000</v>
      </c>
      <c r="H16" s="4">
        <f t="shared" si="0"/>
        <v>12000</v>
      </c>
    </row>
    <row r="17" spans="1:10" s="3" customFormat="1" ht="15.6">
      <c r="A17" s="2"/>
      <c r="B17" s="1"/>
      <c r="C17" s="33" t="s">
        <v>66</v>
      </c>
      <c r="D17" s="1" t="s">
        <v>6</v>
      </c>
      <c r="E17" s="1">
        <v>1</v>
      </c>
      <c r="F17" s="2"/>
      <c r="G17" s="4">
        <v>220000</v>
      </c>
      <c r="H17" s="4">
        <f t="shared" si="0"/>
        <v>220000</v>
      </c>
    </row>
    <row r="18" spans="1:10" s="3" customFormat="1" ht="15.6">
      <c r="A18" s="2"/>
      <c r="B18" s="1"/>
      <c r="C18" s="33" t="s">
        <v>67</v>
      </c>
      <c r="D18" s="1" t="s">
        <v>6</v>
      </c>
      <c r="E18" s="1">
        <v>10</v>
      </c>
      <c r="F18" s="2"/>
      <c r="G18" s="4">
        <v>35000</v>
      </c>
      <c r="H18" s="4">
        <f t="shared" si="0"/>
        <v>350000</v>
      </c>
    </row>
    <row r="19" spans="1:10" ht="15.6">
      <c r="A19" s="11"/>
      <c r="B19" s="11" t="s">
        <v>32</v>
      </c>
      <c r="C19" s="15" t="s">
        <v>64</v>
      </c>
      <c r="D19" s="1" t="s">
        <v>6</v>
      </c>
      <c r="E19" s="1">
        <v>1</v>
      </c>
      <c r="F19" s="17"/>
      <c r="G19" s="5">
        <v>220000</v>
      </c>
      <c r="H19" s="4">
        <f t="shared" si="0"/>
        <v>220000</v>
      </c>
      <c r="I19" s="12"/>
      <c r="J19" s="7"/>
    </row>
    <row r="20" spans="1:10" ht="15.6">
      <c r="A20" s="11"/>
      <c r="B20" s="11"/>
      <c r="C20" s="15" t="s">
        <v>61</v>
      </c>
      <c r="D20" s="1" t="s">
        <v>7</v>
      </c>
      <c r="E20" s="1">
        <v>1</v>
      </c>
      <c r="F20" s="17"/>
      <c r="G20" s="5">
        <v>10000</v>
      </c>
      <c r="H20" s="4">
        <f t="shared" si="0"/>
        <v>10000</v>
      </c>
      <c r="I20" s="12"/>
      <c r="J20" s="7"/>
    </row>
    <row r="21" spans="1:10" ht="15.6">
      <c r="A21" s="11"/>
      <c r="B21" s="11"/>
      <c r="C21" s="19" t="s">
        <v>18</v>
      </c>
      <c r="D21" s="1" t="s">
        <v>7</v>
      </c>
      <c r="E21" s="1">
        <v>1</v>
      </c>
      <c r="F21" s="17"/>
      <c r="G21" s="5"/>
      <c r="H21" s="4">
        <f t="shared" si="0"/>
        <v>0</v>
      </c>
      <c r="I21" s="12"/>
      <c r="J21" s="7"/>
    </row>
    <row r="22" spans="1:10" ht="15.6">
      <c r="A22" s="11"/>
      <c r="B22" s="11"/>
      <c r="C22" s="15" t="s">
        <v>33</v>
      </c>
      <c r="D22" s="1" t="s">
        <v>7</v>
      </c>
      <c r="E22" s="1">
        <v>2</v>
      </c>
      <c r="F22" s="17"/>
      <c r="G22" s="5">
        <v>5000</v>
      </c>
      <c r="H22" s="4">
        <f t="shared" si="0"/>
        <v>10000</v>
      </c>
      <c r="I22" s="12"/>
      <c r="J22" s="7"/>
    </row>
    <row r="23" spans="1:10" ht="15.6">
      <c r="A23" s="11"/>
      <c r="B23" s="11"/>
      <c r="C23" s="15" t="s">
        <v>65</v>
      </c>
      <c r="D23" s="1" t="s">
        <v>6</v>
      </c>
      <c r="E23" s="1">
        <v>2</v>
      </c>
      <c r="F23" s="17"/>
      <c r="G23" s="5">
        <v>16000</v>
      </c>
      <c r="H23" s="4">
        <f t="shared" si="0"/>
        <v>32000</v>
      </c>
      <c r="I23" s="12"/>
      <c r="J23" s="7"/>
    </row>
    <row r="24" spans="1:10" ht="15.6">
      <c r="A24" s="11"/>
      <c r="B24" s="11"/>
      <c r="C24" s="15" t="s">
        <v>62</v>
      </c>
      <c r="D24" s="1" t="s">
        <v>7</v>
      </c>
      <c r="E24" s="1">
        <v>1</v>
      </c>
      <c r="F24" s="17"/>
      <c r="G24" s="5">
        <v>5000</v>
      </c>
      <c r="H24" s="4">
        <f t="shared" si="0"/>
        <v>5000</v>
      </c>
      <c r="I24" s="12"/>
      <c r="J24" s="7"/>
    </row>
    <row r="25" spans="1:10" ht="15.6">
      <c r="A25" s="11"/>
      <c r="B25" s="11" t="s">
        <v>40</v>
      </c>
      <c r="C25" s="15" t="s">
        <v>53</v>
      </c>
      <c r="D25" s="1" t="s">
        <v>6</v>
      </c>
      <c r="E25" s="1">
        <v>1</v>
      </c>
      <c r="F25" s="17"/>
      <c r="G25" s="5">
        <v>35000</v>
      </c>
      <c r="H25" s="4">
        <f t="shared" si="0"/>
        <v>35000</v>
      </c>
      <c r="I25" s="12"/>
      <c r="J25" s="7"/>
    </row>
    <row r="26" spans="1:10" ht="15.6">
      <c r="A26" s="11"/>
      <c r="B26" s="11"/>
      <c r="C26" s="15" t="s">
        <v>52</v>
      </c>
      <c r="D26" s="1" t="s">
        <v>6</v>
      </c>
      <c r="E26" s="1">
        <v>2</v>
      </c>
      <c r="F26" s="17"/>
      <c r="G26" s="5">
        <v>5000</v>
      </c>
      <c r="H26" s="4">
        <f t="shared" si="0"/>
        <v>10000</v>
      </c>
      <c r="I26" s="12"/>
      <c r="J26" s="7"/>
    </row>
    <row r="27" spans="1:10" ht="15.6">
      <c r="A27" s="11"/>
      <c r="B27" s="11" t="s">
        <v>41</v>
      </c>
      <c r="C27" s="15" t="s">
        <v>63</v>
      </c>
      <c r="D27" s="1" t="s">
        <v>6</v>
      </c>
      <c r="E27" s="1">
        <v>5</v>
      </c>
      <c r="F27" s="17"/>
      <c r="G27" s="5">
        <v>5000</v>
      </c>
      <c r="H27" s="4">
        <f t="shared" si="0"/>
        <v>25000</v>
      </c>
      <c r="I27" s="12"/>
      <c r="J27" s="7"/>
    </row>
    <row r="28" spans="1:10" ht="15.6">
      <c r="A28" s="11"/>
      <c r="B28" s="11"/>
      <c r="C28" s="15" t="s">
        <v>19</v>
      </c>
      <c r="D28" s="1" t="s">
        <v>17</v>
      </c>
      <c r="E28" s="1">
        <v>12</v>
      </c>
      <c r="F28" s="17"/>
      <c r="G28" s="5">
        <v>1000</v>
      </c>
      <c r="H28" s="4">
        <f t="shared" si="0"/>
        <v>12000</v>
      </c>
      <c r="I28" s="12"/>
      <c r="J28" s="7"/>
    </row>
    <row r="29" spans="1:10" ht="15.6">
      <c r="A29" s="11"/>
      <c r="B29" s="11"/>
      <c r="C29" s="15" t="s">
        <v>20</v>
      </c>
      <c r="D29" s="1" t="s">
        <v>6</v>
      </c>
      <c r="E29" s="1">
        <v>5</v>
      </c>
      <c r="F29" s="17"/>
      <c r="G29" s="5">
        <v>300</v>
      </c>
      <c r="H29" s="4">
        <f t="shared" si="0"/>
        <v>1500</v>
      </c>
      <c r="I29" s="12"/>
      <c r="J29" s="7"/>
    </row>
    <row r="30" spans="1:10" ht="15.6">
      <c r="A30" s="11"/>
      <c r="B30" s="11"/>
      <c r="C30" s="15" t="s">
        <v>21</v>
      </c>
      <c r="D30" s="1" t="s">
        <v>6</v>
      </c>
      <c r="E30" s="1">
        <v>10</v>
      </c>
      <c r="F30" s="17"/>
      <c r="G30" s="5">
        <v>300</v>
      </c>
      <c r="H30" s="4">
        <f t="shared" si="0"/>
        <v>3000</v>
      </c>
      <c r="I30" s="12"/>
      <c r="J30" s="7"/>
    </row>
    <row r="31" spans="1:10" ht="15.6">
      <c r="A31" s="11"/>
      <c r="B31" s="11"/>
      <c r="C31" s="15" t="s">
        <v>22</v>
      </c>
      <c r="D31" s="1" t="s">
        <v>6</v>
      </c>
      <c r="E31" s="1">
        <v>5</v>
      </c>
      <c r="F31" s="17"/>
      <c r="G31" s="5">
        <v>500</v>
      </c>
      <c r="H31" s="4">
        <f t="shared" si="0"/>
        <v>2500</v>
      </c>
      <c r="I31" s="12"/>
      <c r="J31" s="7"/>
    </row>
    <row r="32" spans="1:10" ht="15.6">
      <c r="A32" s="11"/>
      <c r="B32" s="11"/>
      <c r="C32" s="15" t="s">
        <v>23</v>
      </c>
      <c r="D32" s="1" t="s">
        <v>6</v>
      </c>
      <c r="E32" s="1">
        <v>10</v>
      </c>
      <c r="F32" s="17"/>
      <c r="G32" s="5">
        <v>1000</v>
      </c>
      <c r="H32" s="4">
        <f t="shared" si="0"/>
        <v>10000</v>
      </c>
      <c r="I32" s="12"/>
      <c r="J32" s="7"/>
    </row>
    <row r="33" spans="1:10" ht="15.6">
      <c r="A33" s="11"/>
      <c r="B33" s="11"/>
      <c r="C33" s="15" t="s">
        <v>24</v>
      </c>
      <c r="D33" s="1" t="s">
        <v>6</v>
      </c>
      <c r="E33" s="1">
        <v>10</v>
      </c>
      <c r="F33" s="17"/>
      <c r="G33" s="5">
        <v>250</v>
      </c>
      <c r="H33" s="4">
        <f t="shared" si="0"/>
        <v>2500</v>
      </c>
      <c r="I33" s="12"/>
      <c r="J33" s="7"/>
    </row>
    <row r="34" spans="1:10" ht="15.6">
      <c r="A34" s="11"/>
      <c r="B34" s="11"/>
      <c r="C34" s="15" t="s">
        <v>36</v>
      </c>
      <c r="D34" s="1" t="s">
        <v>8</v>
      </c>
      <c r="E34" s="1">
        <v>24</v>
      </c>
      <c r="F34" s="17"/>
      <c r="G34" s="5">
        <v>2000</v>
      </c>
      <c r="H34" s="4">
        <f t="shared" si="0"/>
        <v>48000</v>
      </c>
      <c r="I34" s="6"/>
      <c r="J34" s="7"/>
    </row>
    <row r="35" spans="1:10" ht="15.6">
      <c r="A35" s="11"/>
      <c r="B35" s="11"/>
      <c r="C35" s="15" t="s">
        <v>35</v>
      </c>
      <c r="D35" s="1" t="s">
        <v>6</v>
      </c>
      <c r="E35" s="1">
        <v>4</v>
      </c>
      <c r="F35" s="17"/>
      <c r="G35" s="5">
        <v>2500</v>
      </c>
      <c r="H35" s="4">
        <f t="shared" si="0"/>
        <v>10000</v>
      </c>
      <c r="I35" s="6"/>
      <c r="J35" s="7"/>
    </row>
    <row r="36" spans="1:10" ht="15.6">
      <c r="C36" s="26" t="s">
        <v>55</v>
      </c>
      <c r="D36" s="1" t="s">
        <v>7</v>
      </c>
      <c r="E36" s="27">
        <v>1</v>
      </c>
      <c r="G36" s="28">
        <v>10000</v>
      </c>
      <c r="H36" s="29">
        <f t="shared" si="0"/>
        <v>10000</v>
      </c>
    </row>
    <row r="37" spans="1:10" ht="15.6">
      <c r="A37" s="11"/>
      <c r="B37" s="11"/>
      <c r="C37" s="15" t="s">
        <v>13</v>
      </c>
      <c r="D37" s="1" t="s">
        <v>7</v>
      </c>
      <c r="E37" s="1">
        <v>1</v>
      </c>
      <c r="F37" s="17"/>
      <c r="G37" s="5">
        <v>70000</v>
      </c>
      <c r="H37" s="4">
        <f t="shared" ref="H37:H59" si="1">E37*G37</f>
        <v>70000</v>
      </c>
      <c r="I37" s="8"/>
      <c r="J37" s="7"/>
    </row>
    <row r="38" spans="1:10" ht="15.6">
      <c r="A38" s="11"/>
      <c r="B38" s="11"/>
      <c r="C38" s="15" t="s">
        <v>43</v>
      </c>
      <c r="D38" s="1" t="s">
        <v>7</v>
      </c>
      <c r="E38" s="1">
        <v>1</v>
      </c>
      <c r="F38" s="17"/>
      <c r="G38" s="5">
        <v>80000</v>
      </c>
      <c r="H38" s="4">
        <f t="shared" si="1"/>
        <v>80000</v>
      </c>
      <c r="I38" s="8"/>
      <c r="J38" s="7"/>
    </row>
    <row r="39" spans="1:10" ht="15.6">
      <c r="A39" s="11"/>
      <c r="B39" s="11"/>
      <c r="C39" s="15" t="s">
        <v>42</v>
      </c>
      <c r="D39" s="1" t="s">
        <v>7</v>
      </c>
      <c r="E39" s="1">
        <v>1</v>
      </c>
      <c r="F39" s="17"/>
      <c r="G39" s="5">
        <v>400000</v>
      </c>
      <c r="H39" s="4">
        <f t="shared" si="1"/>
        <v>400000</v>
      </c>
      <c r="I39" s="8"/>
      <c r="J39" s="7"/>
    </row>
    <row r="40" spans="1:10" ht="15.6">
      <c r="A40" s="11"/>
      <c r="B40" s="11"/>
      <c r="C40" s="15" t="s">
        <v>34</v>
      </c>
      <c r="D40" s="1" t="s">
        <v>6</v>
      </c>
      <c r="E40" s="1">
        <v>1</v>
      </c>
      <c r="F40" s="21"/>
      <c r="G40" s="5">
        <v>50000</v>
      </c>
      <c r="H40" s="4">
        <f t="shared" si="1"/>
        <v>50000</v>
      </c>
      <c r="I40" s="8"/>
      <c r="J40" s="7"/>
    </row>
    <row r="41" spans="1:10" ht="15.6">
      <c r="A41" s="11"/>
      <c r="B41" s="11"/>
      <c r="C41" s="15" t="s">
        <v>44</v>
      </c>
      <c r="D41" s="1" t="s">
        <v>6</v>
      </c>
      <c r="E41" s="1">
        <v>2</v>
      </c>
      <c r="F41" s="17"/>
      <c r="G41" s="5">
        <v>35000</v>
      </c>
      <c r="H41" s="4">
        <f t="shared" si="1"/>
        <v>70000</v>
      </c>
      <c r="I41" s="8"/>
      <c r="J41" s="7"/>
    </row>
    <row r="42" spans="1:10" ht="15.6">
      <c r="A42" s="11"/>
      <c r="B42" s="11"/>
      <c r="C42" s="15" t="s">
        <v>12</v>
      </c>
      <c r="D42" s="1" t="s">
        <v>7</v>
      </c>
      <c r="E42" s="1">
        <v>1</v>
      </c>
      <c r="F42" s="17"/>
      <c r="G42" s="5">
        <v>30000</v>
      </c>
      <c r="H42" s="4">
        <f t="shared" si="1"/>
        <v>30000</v>
      </c>
      <c r="I42" s="8"/>
      <c r="J42" s="7"/>
    </row>
    <row r="43" spans="1:10" ht="15.6">
      <c r="A43" s="11"/>
      <c r="B43" s="11"/>
      <c r="C43" s="15" t="s">
        <v>14</v>
      </c>
      <c r="D43" s="1" t="s">
        <v>7</v>
      </c>
      <c r="E43" s="1">
        <v>1</v>
      </c>
      <c r="F43" s="17"/>
      <c r="G43" s="5">
        <v>30000</v>
      </c>
      <c r="H43" s="4">
        <f t="shared" si="1"/>
        <v>30000</v>
      </c>
      <c r="I43" s="8"/>
      <c r="J43" s="7"/>
    </row>
    <row r="44" spans="1:10" ht="15.6">
      <c r="A44" s="11"/>
      <c r="B44" s="11"/>
      <c r="C44" s="15" t="s">
        <v>54</v>
      </c>
      <c r="D44" s="1" t="s">
        <v>7</v>
      </c>
      <c r="E44" s="1">
        <v>1</v>
      </c>
      <c r="F44" s="17"/>
      <c r="G44" s="5">
        <v>50000</v>
      </c>
      <c r="H44" s="4">
        <f t="shared" si="1"/>
        <v>50000</v>
      </c>
      <c r="I44" s="8"/>
      <c r="J44" s="7"/>
    </row>
    <row r="45" spans="1:10" ht="15.6">
      <c r="A45" s="11"/>
      <c r="B45" s="11"/>
      <c r="C45" s="15" t="s">
        <v>25</v>
      </c>
      <c r="D45" s="1" t="s">
        <v>26</v>
      </c>
      <c r="E45" s="1">
        <v>1</v>
      </c>
      <c r="F45" s="17"/>
      <c r="G45" s="5">
        <v>110000</v>
      </c>
      <c r="H45" s="4">
        <f t="shared" si="1"/>
        <v>110000</v>
      </c>
      <c r="I45" s="8"/>
      <c r="J45" s="7"/>
    </row>
    <row r="46" spans="1:10" ht="15.6">
      <c r="A46" s="11"/>
      <c r="B46" s="11"/>
      <c r="C46" s="15" t="s">
        <v>15</v>
      </c>
      <c r="D46" s="1" t="s">
        <v>9</v>
      </c>
      <c r="E46" s="1">
        <f>3*10*20</f>
        <v>600</v>
      </c>
      <c r="F46" s="17" t="s">
        <v>74</v>
      </c>
      <c r="G46" s="5">
        <f>700*1.45*1.2</f>
        <v>1218</v>
      </c>
      <c r="H46" s="4">
        <f t="shared" si="1"/>
        <v>730800</v>
      </c>
      <c r="I46" s="8"/>
      <c r="J46" s="7"/>
    </row>
    <row r="47" spans="1:10" ht="15.6">
      <c r="A47" s="11"/>
      <c r="B47" s="11"/>
      <c r="C47" s="15"/>
      <c r="D47" s="1"/>
      <c r="E47" s="1"/>
      <c r="F47" s="17"/>
      <c r="G47" s="5" t="s">
        <v>46</v>
      </c>
      <c r="H47" s="23">
        <f>SUM(H2:H46)</f>
        <v>3911500</v>
      </c>
      <c r="I47" s="24"/>
      <c r="J47" s="7"/>
    </row>
    <row r="48" spans="1:10" ht="15.6">
      <c r="A48" s="11"/>
      <c r="B48" s="11"/>
      <c r="C48" s="15"/>
      <c r="D48" s="1"/>
      <c r="E48" s="1"/>
      <c r="F48" s="17"/>
      <c r="G48" s="5" t="s">
        <v>47</v>
      </c>
      <c r="H48" s="4">
        <v>1.3</v>
      </c>
      <c r="I48" s="22"/>
      <c r="J48" s="7"/>
    </row>
    <row r="49" spans="1:10" ht="15.6">
      <c r="A49" s="11"/>
      <c r="B49" s="11"/>
      <c r="C49" s="15"/>
      <c r="D49" s="1"/>
      <c r="E49" s="1"/>
      <c r="F49" s="17"/>
      <c r="G49" s="5" t="s">
        <v>48</v>
      </c>
      <c r="H49" s="25">
        <f>H47*H48</f>
        <v>5084950</v>
      </c>
      <c r="I49" s="22"/>
      <c r="J49" s="7"/>
    </row>
    <row r="50" spans="1:10" ht="15.6">
      <c r="A50" s="11"/>
      <c r="B50" s="11"/>
      <c r="C50" s="15"/>
      <c r="D50" s="1"/>
      <c r="E50" s="1"/>
      <c r="F50" s="17"/>
      <c r="G50" s="5"/>
      <c r="H50" s="4"/>
      <c r="I50" s="22"/>
      <c r="J50" s="7"/>
    </row>
    <row r="51" spans="1:10" ht="31.2">
      <c r="A51" s="11"/>
      <c r="B51" s="11"/>
      <c r="C51" s="15" t="s">
        <v>68</v>
      </c>
      <c r="D51" s="1" t="s">
        <v>7</v>
      </c>
      <c r="E51" s="1">
        <v>1</v>
      </c>
      <c r="F51" s="17" t="s">
        <v>11</v>
      </c>
      <c r="G51" s="5">
        <f>20085*95*1.2</f>
        <v>2289690</v>
      </c>
      <c r="H51" s="5">
        <f>E51*G51</f>
        <v>2289690</v>
      </c>
      <c r="I51" s="22"/>
      <c r="J51" s="7"/>
    </row>
    <row r="52" spans="1:10" ht="15.6">
      <c r="A52" s="11"/>
      <c r="B52" s="11"/>
      <c r="C52" s="15" t="s">
        <v>69</v>
      </c>
      <c r="D52" s="1" t="s">
        <v>6</v>
      </c>
      <c r="E52" s="1">
        <v>1</v>
      </c>
      <c r="F52" s="17"/>
      <c r="G52" s="5">
        <v>50000</v>
      </c>
      <c r="H52" s="4">
        <f>E52*G52</f>
        <v>50000</v>
      </c>
      <c r="I52" s="22"/>
      <c r="J52" s="7"/>
    </row>
    <row r="53" spans="1:10" ht="15.6">
      <c r="A53" s="11"/>
      <c r="B53" s="11"/>
      <c r="C53" s="15"/>
      <c r="D53" s="1"/>
      <c r="E53" s="1"/>
      <c r="F53" s="17"/>
      <c r="G53" s="5" t="s">
        <v>46</v>
      </c>
      <c r="H53" s="4">
        <f>SUM(H51:H52)</f>
        <v>2339690</v>
      </c>
      <c r="I53" s="22"/>
      <c r="J53" s="7"/>
    </row>
    <row r="54" spans="1:10" ht="15.6">
      <c r="A54" s="11"/>
      <c r="B54" s="11"/>
      <c r="C54" s="15"/>
      <c r="D54" s="1"/>
      <c r="E54" s="1"/>
      <c r="F54" s="17"/>
      <c r="G54" s="5" t="s">
        <v>47</v>
      </c>
      <c r="H54" s="32">
        <v>1.2</v>
      </c>
      <c r="I54" s="22"/>
      <c r="J54" s="7"/>
    </row>
    <row r="55" spans="1:10" ht="15.6">
      <c r="A55" s="11"/>
      <c r="B55" s="11"/>
      <c r="C55" s="15"/>
      <c r="D55" s="1"/>
      <c r="E55" s="1"/>
      <c r="F55" s="17"/>
      <c r="G55" s="5" t="s">
        <v>48</v>
      </c>
      <c r="H55" s="25">
        <f>H53*H54</f>
        <v>2807628</v>
      </c>
      <c r="I55" s="22"/>
      <c r="J55" s="7"/>
    </row>
    <row r="56" spans="1:10" ht="15.6">
      <c r="A56" s="11"/>
      <c r="B56" s="11"/>
      <c r="C56" s="15"/>
      <c r="D56" s="1"/>
      <c r="E56" s="1"/>
      <c r="F56" s="17"/>
      <c r="G56" s="5"/>
      <c r="H56" s="4"/>
      <c r="I56" s="22"/>
      <c r="J56" s="7"/>
    </row>
    <row r="57" spans="1:10" ht="15.6">
      <c r="A57" s="11"/>
      <c r="B57" s="11"/>
      <c r="C57" s="15"/>
      <c r="D57" s="1"/>
      <c r="E57" s="1"/>
      <c r="F57" s="17"/>
      <c r="G57" s="5"/>
      <c r="H57" s="4"/>
      <c r="I57" s="22"/>
      <c r="J57" s="7"/>
    </row>
    <row r="58" spans="1:10" ht="15.6">
      <c r="A58" s="11"/>
      <c r="B58" s="11"/>
      <c r="C58" s="15" t="s">
        <v>45</v>
      </c>
      <c r="D58" s="1" t="s">
        <v>6</v>
      </c>
      <c r="E58" s="1">
        <v>1</v>
      </c>
      <c r="F58" s="17"/>
      <c r="G58" s="5">
        <v>1755000</v>
      </c>
      <c r="H58" s="4">
        <f t="shared" si="1"/>
        <v>1755000</v>
      </c>
      <c r="I58" s="22"/>
      <c r="J58" s="7"/>
    </row>
    <row r="59" spans="1:10" ht="15.6">
      <c r="A59" s="35"/>
      <c r="B59" s="35"/>
      <c r="C59" s="36" t="s">
        <v>72</v>
      </c>
      <c r="D59" s="37" t="s">
        <v>7</v>
      </c>
      <c r="E59" s="37">
        <v>1</v>
      </c>
      <c r="F59" s="38"/>
      <c r="G59" s="5">
        <v>200000</v>
      </c>
      <c r="H59" s="4">
        <f t="shared" si="1"/>
        <v>200000</v>
      </c>
      <c r="I59" s="22"/>
      <c r="J59" s="7"/>
    </row>
    <row r="60" spans="1:10" ht="15.6">
      <c r="G60" s="5" t="s">
        <v>46</v>
      </c>
      <c r="H60" s="4">
        <f>SUM(H58:H59)</f>
        <v>1955000</v>
      </c>
      <c r="I60" s="22"/>
    </row>
    <row r="61" spans="1:10" ht="15.6">
      <c r="G61" s="5" t="s">
        <v>47</v>
      </c>
      <c r="H61" s="4">
        <v>1.3</v>
      </c>
    </row>
    <row r="62" spans="1:10" ht="15.6">
      <c r="G62" s="5" t="s">
        <v>48</v>
      </c>
      <c r="H62" s="25">
        <f>H60*H61</f>
        <v>2541500</v>
      </c>
    </row>
    <row r="64" spans="1:10">
      <c r="H64" s="13">
        <f>H49+H55+H62</f>
        <v>10434078</v>
      </c>
    </row>
    <row r="65" spans="8:8">
      <c r="H65" s="13">
        <f>H64*0.05</f>
        <v>521703.9</v>
      </c>
    </row>
    <row r="66" spans="8:8">
      <c r="H66" s="13">
        <f>H64+H65</f>
        <v>10955781.9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2025-06-16T10:59:28Z</dcterms:modified>
</cp:coreProperties>
</file>