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F25" i="1"/>
  <c r="F26" i="1"/>
  <c r="F27" i="1"/>
  <c r="F28" i="1"/>
  <c r="F29" i="1"/>
  <c r="F30" i="1"/>
  <c r="F31" i="1"/>
  <c r="F32" i="1"/>
  <c r="F33" i="1"/>
  <c r="F34" i="1"/>
  <c r="F35" i="1"/>
  <c r="F24" i="1"/>
  <c r="E21" i="1"/>
  <c r="D21" i="1"/>
  <c r="J17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<sst xmlns="http://schemas.openxmlformats.org/spreadsheetml/2006/main" count="59" uniqueCount="43">
  <si>
    <t>Место проведения
изерения</t>
  </si>
  <si>
    <t>Индивидуальное число на
индикаторе прибора</t>
  </si>
  <si>
    <t>Мощность
эквивалентной дозы
(среднее знаечние)</t>
  </si>
  <si>
    <t>мкЗв/ч</t>
  </si>
  <si>
    <t>МкР/ч</t>
  </si>
  <si>
    <t>Аудитория №</t>
  </si>
  <si>
    <t>Точка №2</t>
  </si>
  <si>
    <t>Точка №3</t>
  </si>
  <si>
    <t>0012</t>
  </si>
  <si>
    <t>0016</t>
  </si>
  <si>
    <t>Точка №4</t>
  </si>
  <si>
    <t>Точка №5</t>
  </si>
  <si>
    <t>Точка №6 (2 ряд)</t>
  </si>
  <si>
    <t>Точка №1 (1 ряд)</t>
  </si>
  <si>
    <t>а_пол</t>
  </si>
  <si>
    <t>вода</t>
  </si>
  <si>
    <t>дерево</t>
  </si>
  <si>
    <t>полиэтилен</t>
  </si>
  <si>
    <t>грунт</t>
  </si>
  <si>
    <t>кирпич</t>
  </si>
  <si>
    <t>лед</t>
  </si>
  <si>
    <t>стекло</t>
  </si>
  <si>
    <t>бетон</t>
  </si>
  <si>
    <t>сталь</t>
  </si>
  <si>
    <t>свинец</t>
  </si>
  <si>
    <t>стеклопластик</t>
  </si>
  <si>
    <t>вольфрам</t>
  </si>
  <si>
    <t>Номер
варианта</t>
  </si>
  <si>
    <t>Материал</t>
  </si>
  <si>
    <t>Плотность
материала,
гр/см3</t>
  </si>
  <si>
    <t>A</t>
  </si>
  <si>
    <t>K</t>
  </si>
  <si>
    <t>t</t>
  </si>
  <si>
    <t>R</t>
  </si>
  <si>
    <t>Pэкс</t>
  </si>
  <si>
    <t>Цезий</t>
  </si>
  <si>
    <t>Радиониклид и
период распада</t>
  </si>
  <si>
    <t>№ варианта</t>
  </si>
  <si>
    <t>Pэкс0</t>
  </si>
  <si>
    <t>К_осл</t>
  </si>
  <si>
    <t>h</t>
  </si>
  <si>
    <t>0013</t>
  </si>
  <si>
    <t>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</si>
</sst>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4" workbookViewId="0">
      <selection activeCell="D23" sqref="D23:F35"/>
    </sheetView>
  </sheetViews>
  <sheetFormatPr defaultRowHeight="14.4" x14ac:dyDescent="0.3"/>
  <cols>
    <col min="1" max="1" width="18.21875" customWidth="1"/>
    <col min="2" max="2" width="62.44140625" customWidth="1"/>
    <col min="3" max="3" width="13" customWidth="1"/>
    <col min="4" max="4" width="11.44140625" customWidth="1"/>
    <col min="5" max="5" width="15.5546875" customWidth="1"/>
    <col min="6" max="6" width="13.33203125" customWidth="1"/>
    <col min="7" max="7" width="14.44140625" customWidth="1"/>
    <col min="8" max="8" width="17.21875" customWidth="1"/>
    <col min="9" max="9" width="15.6640625" customWidth="1"/>
    <col min="10" max="10" width="21.6640625" customWidth="1"/>
  </cols>
  <sheetData>
    <row r="1" spans="1:10" ht="55.8" customHeight="1" x14ac:dyDescent="0.3">
      <c r="A1" s="7" t="s">
        <v>0</v>
      </c>
      <c r="B1" s="7" t="s">
        <v>1</v>
      </c>
      <c r="C1" s="7" t="s">
        <v>2</v>
      </c>
      <c r="D1" s="7"/>
      <c r="E1" s="9"/>
      <c r="F1" s="2" t="s">
        <v>27</v>
      </c>
      <c r="G1" s="3" t="s">
        <v>28</v>
      </c>
      <c r="H1" s="2" t="s">
        <v>29</v>
      </c>
      <c r="I1" s="3" t="s">
        <v>14</v>
      </c>
    </row>
    <row r="2" spans="1:10" x14ac:dyDescent="0.3">
      <c r="A2" s="7"/>
      <c r="B2" s="7"/>
      <c r="C2" s="3" t="s">
        <v>3</v>
      </c>
      <c r="D2" s="3" t="s">
        <v>4</v>
      </c>
      <c r="F2" s="3">
        <v>1</v>
      </c>
      <c r="G2" s="3" t="s">
        <v>15</v>
      </c>
      <c r="H2" s="3">
        <v>1</v>
      </c>
      <c r="I2" s="11">
        <f>23/H2</f>
        <v>23</v>
      </c>
    </row>
    <row r="3" spans="1:10" x14ac:dyDescent="0.3">
      <c r="A3" s="1" t="s">
        <v>5</v>
      </c>
      <c r="B3" s="4">
        <v>103</v>
      </c>
      <c r="C3" s="5"/>
      <c r="D3" s="6"/>
      <c r="F3" s="3">
        <v>2</v>
      </c>
      <c r="G3" s="3" t="s">
        <v>16</v>
      </c>
      <c r="H3" s="3">
        <v>0.7</v>
      </c>
      <c r="I3" s="11">
        <f t="shared" ref="I3:I13" si="0">23/H3</f>
        <v>32.857142857142861</v>
      </c>
    </row>
    <row r="4" spans="1:10" x14ac:dyDescent="0.3">
      <c r="A4" s="1" t="s">
        <v>13</v>
      </c>
      <c r="B4" s="10" t="s">
        <v>9</v>
      </c>
      <c r="C4" s="3">
        <v>0.16</v>
      </c>
      <c r="D4" s="3">
        <f>C4*100</f>
        <v>16</v>
      </c>
      <c r="F4" s="3">
        <v>3</v>
      </c>
      <c r="G4" s="3" t="s">
        <v>17</v>
      </c>
      <c r="H4" s="3">
        <v>0.95</v>
      </c>
      <c r="I4" s="11">
        <f t="shared" si="0"/>
        <v>24.210526315789476</v>
      </c>
    </row>
    <row r="5" spans="1:10" x14ac:dyDescent="0.3">
      <c r="A5" s="1" t="s">
        <v>6</v>
      </c>
      <c r="B5" s="10" t="s">
        <v>8</v>
      </c>
      <c r="C5" s="3">
        <v>0.12</v>
      </c>
      <c r="D5" s="3">
        <f t="shared" ref="D5:D9" si="1">C5*100</f>
        <v>12</v>
      </c>
      <c r="F5" s="3">
        <v>4</v>
      </c>
      <c r="G5" s="3" t="s">
        <v>18</v>
      </c>
      <c r="H5" s="3">
        <v>1.8</v>
      </c>
      <c r="I5" s="11">
        <f t="shared" si="0"/>
        <v>12.777777777777777</v>
      </c>
    </row>
    <row r="6" spans="1:10" x14ac:dyDescent="0.3">
      <c r="A6" s="1" t="s">
        <v>7</v>
      </c>
      <c r="B6" s="10" t="s">
        <v>8</v>
      </c>
      <c r="C6" s="3">
        <v>0.12</v>
      </c>
      <c r="D6" s="3">
        <f t="shared" si="1"/>
        <v>12</v>
      </c>
      <c r="F6" s="3">
        <v>5</v>
      </c>
      <c r="G6" s="3" t="s">
        <v>19</v>
      </c>
      <c r="H6" s="3">
        <v>1.6</v>
      </c>
      <c r="I6" s="11">
        <f t="shared" si="0"/>
        <v>14.375</v>
      </c>
    </row>
    <row r="7" spans="1:10" x14ac:dyDescent="0.3">
      <c r="A7" s="1" t="s">
        <v>12</v>
      </c>
      <c r="B7" s="10" t="s">
        <v>41</v>
      </c>
      <c r="C7" s="3">
        <v>0.13</v>
      </c>
      <c r="D7" s="3">
        <f t="shared" si="1"/>
        <v>13</v>
      </c>
      <c r="F7" s="3">
        <v>6</v>
      </c>
      <c r="G7" s="3" t="s">
        <v>20</v>
      </c>
      <c r="H7" s="3">
        <v>0.9</v>
      </c>
      <c r="I7" s="11">
        <f t="shared" si="0"/>
        <v>25.555555555555554</v>
      </c>
    </row>
    <row r="8" spans="1:10" x14ac:dyDescent="0.3">
      <c r="A8" s="1" t="s">
        <v>11</v>
      </c>
      <c r="B8" s="10" t="s">
        <v>42</v>
      </c>
      <c r="C8" s="3">
        <v>0.17</v>
      </c>
      <c r="D8" s="3">
        <f t="shared" si="1"/>
        <v>17</v>
      </c>
      <c r="F8" s="3">
        <v>7</v>
      </c>
      <c r="G8" s="3" t="s">
        <v>21</v>
      </c>
      <c r="H8" s="3">
        <v>1.4</v>
      </c>
      <c r="I8" s="11">
        <f t="shared" si="0"/>
        <v>16.428571428571431</v>
      </c>
    </row>
    <row r="9" spans="1:10" x14ac:dyDescent="0.3">
      <c r="A9" s="1" t="s">
        <v>10</v>
      </c>
      <c r="B9" s="10" t="s">
        <v>42</v>
      </c>
      <c r="C9" s="3">
        <v>0.17</v>
      </c>
      <c r="D9" s="3">
        <f t="shared" si="1"/>
        <v>17</v>
      </c>
      <c r="F9" s="3">
        <v>8</v>
      </c>
      <c r="G9" s="3" t="s">
        <v>22</v>
      </c>
      <c r="H9" s="3">
        <v>2.2999999999999998</v>
      </c>
      <c r="I9" s="11">
        <f t="shared" si="0"/>
        <v>10</v>
      </c>
    </row>
    <row r="10" spans="1:10" x14ac:dyDescent="0.3">
      <c r="B10" s="8"/>
      <c r="C10" s="8"/>
      <c r="D10" s="8"/>
      <c r="F10" s="3">
        <v>9</v>
      </c>
      <c r="G10" s="3" t="s">
        <v>23</v>
      </c>
      <c r="H10" s="3">
        <v>7.8</v>
      </c>
      <c r="I10" s="11">
        <f t="shared" si="0"/>
        <v>2.9487179487179489</v>
      </c>
    </row>
    <row r="11" spans="1:10" x14ac:dyDescent="0.3">
      <c r="B11" s="8"/>
      <c r="C11" s="8"/>
      <c r="D11" s="8"/>
      <c r="F11" s="3">
        <v>10</v>
      </c>
      <c r="G11" s="3" t="s">
        <v>24</v>
      </c>
      <c r="H11" s="3">
        <v>11.3</v>
      </c>
      <c r="I11" s="11">
        <f t="shared" si="0"/>
        <v>2.0353982300884956</v>
      </c>
    </row>
    <row r="12" spans="1:10" x14ac:dyDescent="0.3">
      <c r="B12" s="8"/>
      <c r="C12" s="8"/>
      <c r="D12" s="8"/>
      <c r="F12" s="3">
        <v>11</v>
      </c>
      <c r="G12" s="3" t="s">
        <v>25</v>
      </c>
      <c r="H12" s="3">
        <v>1.7</v>
      </c>
      <c r="I12" s="11">
        <f t="shared" si="0"/>
        <v>13.529411764705882</v>
      </c>
    </row>
    <row r="13" spans="1:10" x14ac:dyDescent="0.3">
      <c r="F13" s="3">
        <v>12</v>
      </c>
      <c r="G13" s="3" t="s">
        <v>26</v>
      </c>
      <c r="H13" s="3">
        <v>19</v>
      </c>
      <c r="I13" s="11">
        <f t="shared" si="0"/>
        <v>1.2105263157894737</v>
      </c>
    </row>
    <row r="16" spans="1:10" ht="57.6" x14ac:dyDescent="0.3">
      <c r="D16" s="3" t="s">
        <v>37</v>
      </c>
      <c r="E16" s="2" t="s">
        <v>36</v>
      </c>
      <c r="F16" s="3" t="s">
        <v>30</v>
      </c>
      <c r="G16" s="12" t="s">
        <v>31</v>
      </c>
      <c r="H16" s="3" t="s">
        <v>32</v>
      </c>
      <c r="I16" s="3" t="s">
        <v>33</v>
      </c>
      <c r="J16" s="3" t="s">
        <v>34</v>
      </c>
    </row>
    <row r="17" spans="4:10" x14ac:dyDescent="0.3">
      <c r="D17" s="3">
        <v>12</v>
      </c>
      <c r="E17" s="3" t="s">
        <v>35</v>
      </c>
      <c r="F17" s="3">
        <v>100</v>
      </c>
      <c r="G17" s="3">
        <v>3.2</v>
      </c>
      <c r="H17" s="3">
        <v>8</v>
      </c>
      <c r="I17" s="3">
        <v>400</v>
      </c>
      <c r="J17" s="3">
        <f>(F17*G17*H17)/(I17*I17)</f>
        <v>1.6E-2</v>
      </c>
    </row>
    <row r="20" spans="4:10" x14ac:dyDescent="0.3">
      <c r="D20" s="3" t="s">
        <v>38</v>
      </c>
      <c r="E20" s="3" t="s">
        <v>39</v>
      </c>
    </row>
    <row r="21" spans="4:10" x14ac:dyDescent="0.3">
      <c r="D21" s="3">
        <f>POWER(10,-6) * 6</f>
        <v>6.0000000000000002E-6</v>
      </c>
      <c r="E21" s="11">
        <f>J17/D21</f>
        <v>2666.6666666666665</v>
      </c>
    </row>
    <row r="23" spans="4:10" ht="28.8" x14ac:dyDescent="0.3">
      <c r="D23" s="2" t="s">
        <v>27</v>
      </c>
      <c r="E23" s="3" t="s">
        <v>28</v>
      </c>
      <c r="F23" s="3" t="s">
        <v>40</v>
      </c>
    </row>
    <row r="24" spans="4:10" x14ac:dyDescent="0.3">
      <c r="D24" s="3">
        <v>1</v>
      </c>
      <c r="E24" s="3" t="s">
        <v>15</v>
      </c>
      <c r="F24" s="11">
        <f>I2*LOG($E$21)</f>
        <v>78.797280842262467</v>
      </c>
      <c r="H24" s="13"/>
    </row>
    <row r="25" spans="4:10" x14ac:dyDescent="0.3">
      <c r="D25" s="3">
        <v>2</v>
      </c>
      <c r="E25" s="3" t="s">
        <v>16</v>
      </c>
      <c r="F25" s="11">
        <f>I3*LOG($E$21)</f>
        <v>112.56754406037497</v>
      </c>
      <c r="H25" s="13"/>
    </row>
    <row r="26" spans="4:10" x14ac:dyDescent="0.3">
      <c r="D26" s="3">
        <v>3</v>
      </c>
      <c r="E26" s="3" t="s">
        <v>17</v>
      </c>
      <c r="F26" s="11">
        <f>I4*LOG($E$21)</f>
        <v>82.944506149749969</v>
      </c>
      <c r="H26" s="13"/>
    </row>
    <row r="27" spans="4:10" x14ac:dyDescent="0.3">
      <c r="D27" s="3">
        <v>4</v>
      </c>
      <c r="E27" s="3" t="s">
        <v>18</v>
      </c>
      <c r="F27" s="11">
        <f>I5*LOG($E$21)</f>
        <v>43.776267134590256</v>
      </c>
      <c r="H27" s="13"/>
    </row>
    <row r="28" spans="4:10" x14ac:dyDescent="0.3">
      <c r="D28" s="3">
        <v>5</v>
      </c>
      <c r="E28" s="3" t="s">
        <v>19</v>
      </c>
      <c r="F28" s="11">
        <f>I6*LOG($E$21)</f>
        <v>49.248300526414042</v>
      </c>
      <c r="H28" s="13"/>
    </row>
    <row r="29" spans="4:10" x14ac:dyDescent="0.3">
      <c r="D29" s="3">
        <v>6</v>
      </c>
      <c r="E29" s="3" t="s">
        <v>20</v>
      </c>
      <c r="F29" s="11">
        <f>I7*LOG($E$21)</f>
        <v>87.552534269180512</v>
      </c>
      <c r="H29" s="13"/>
    </row>
    <row r="30" spans="4:10" x14ac:dyDescent="0.3">
      <c r="D30" s="3">
        <v>7</v>
      </c>
      <c r="E30" s="3" t="s">
        <v>21</v>
      </c>
      <c r="F30" s="11">
        <f>I8*LOG($E$21)</f>
        <v>56.283772030187485</v>
      </c>
      <c r="H30" s="13"/>
    </row>
    <row r="31" spans="4:10" x14ac:dyDescent="0.3">
      <c r="D31" s="3">
        <v>8</v>
      </c>
      <c r="E31" s="3" t="s">
        <v>22</v>
      </c>
      <c r="F31" s="11">
        <f>I9*LOG($E$21)</f>
        <v>34.259687322722812</v>
      </c>
      <c r="H31" s="13"/>
    </row>
    <row r="32" spans="4:10" x14ac:dyDescent="0.3">
      <c r="D32" s="3">
        <v>9</v>
      </c>
      <c r="E32" s="3" t="s">
        <v>23</v>
      </c>
      <c r="F32" s="11">
        <f>I10*LOG($E$21)</f>
        <v>10.102215492597752</v>
      </c>
      <c r="H32" s="13"/>
    </row>
    <row r="33" spans="4:8" x14ac:dyDescent="0.3">
      <c r="D33" s="3">
        <v>10</v>
      </c>
      <c r="E33" s="3" t="s">
        <v>24</v>
      </c>
      <c r="F33" s="11">
        <f>I11*LOG($E$21)</f>
        <v>6.9732106940055285</v>
      </c>
      <c r="H33" s="13"/>
    </row>
    <row r="34" spans="4:8" x14ac:dyDescent="0.3">
      <c r="D34" s="3">
        <v>11</v>
      </c>
      <c r="E34" s="3" t="s">
        <v>25</v>
      </c>
      <c r="F34" s="11">
        <f>I12*LOG($E$21)</f>
        <v>46.351341671919094</v>
      </c>
      <c r="H34" s="13"/>
    </row>
    <row r="35" spans="4:8" x14ac:dyDescent="0.3">
      <c r="D35" s="3">
        <v>12</v>
      </c>
      <c r="E35" s="3" t="s">
        <v>26</v>
      </c>
      <c r="F35" s="11">
        <f>I13*LOG($E$21)</f>
        <v>4.1472253074874983</v>
      </c>
      <c r="H35" s="13"/>
    </row>
  </sheetData>
  <mergeCells count="4">
    <mergeCell ref="C1:D1"/>
    <mergeCell ref="B1:B2"/>
    <mergeCell ref="A1:A2"/>
    <mergeCell ref="B3:D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2020-03-02T10:20:03Z</dcterms:modified>
</cp:coreProperties>
</file>