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1" autoFilterDateGrouping="1"/>
  </bookViews>
  <sheets>
    <sheet name="Волгоградский 32 кор" sheetId="1" state="visible" r:id="rId1"/>
    <sheet name="ВЛГ" sheetId="2" state="visible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ItogoDemobiliz">#REF!</definedName>
    <definedName name="ItogoDemobiliz3">#REF!</definedName>
    <definedName name="ItogoMobiliz">#REF!</definedName>
    <definedName name="ItogoMobiliz3">#REF!</definedName>
    <definedName name="А238">#REF!</definedName>
    <definedName name="ИТОГ">#REF!</definedName>
    <definedName name="К1">#REF!</definedName>
    <definedName name="К11">'[1]Вар 2'!#REF!</definedName>
    <definedName name="К111">'[1]Вар 2'!#REF!</definedName>
    <definedName name="К11111">'[1]Вар 2'!#REF!</definedName>
    <definedName name="К2">#REF!</definedName>
    <definedName name="К3">#REF!</definedName>
    <definedName name="К31">'[1]Вар 2'!#REF!</definedName>
    <definedName name="К4">'[1]Вар 2'!#REF!</definedName>
    <definedName name="К5">'[1]Вар 2'!#REF!</definedName>
    <definedName name="Роботта">OFFSET(#REF!,MATCH('[2]Лист 1'!$B1,#REF!,0)-1,1,COUNTIF(#REF!,'[2]Лист 1'!$B1),1)</definedName>
    <definedName name="СУММА">#REF!</definedName>
    <definedName name="СУММА_АДУ">#REF!</definedName>
    <definedName name="СУММА_АПС">#REF!</definedName>
    <definedName name="СУММА_ВНС">[3]ВНС!$L$127</definedName>
    <definedName name="СУММА_ИТП">[3]ИТП!$L$256</definedName>
    <definedName name="СУММА_ОДС">#REF!</definedName>
    <definedName name="СУММА1">#REF!</definedName>
    <definedName name="СУММА2">#REF!</definedName>
    <definedName name="СУММА21">#REF!</definedName>
    <definedName name="СУММА211">'[4]Хол вода Вар 2'!$I$101</definedName>
    <definedName name="СУММА22">#REF!</definedName>
    <definedName name="СУММА222">#REF!</definedName>
    <definedName name="СУММА23">#REF!</definedName>
    <definedName name="СУММА3">#REF!</definedName>
    <definedName name="СУММАЭОМ">'[3]п. 4.6. ЭОМ'!$M$250</definedName>
    <definedName name="ывфыв53">[5]Сравнительная!#REF!</definedName>
    <definedName name="_xlnm.Print_Titles" localSheetId="0">'Волгоградский 32 кор'!$9:$11</definedName>
    <definedName name="_xlnm.Print_Area" localSheetId="0">'Волгоградский 32 кор'!$I$1:$AJ$65</definedName>
    <definedName name="_xlnm.Print_Titles" localSheetId="1">'ВЛГ'!$9:$11</definedName>
    <definedName name="_xlnm.Print_Area" localSheetId="1">'ВЛГ'!$I$1:$AJ$150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1">
    <numFmt numFmtId="164" formatCode="#,##0.00_ ;[Red]\-#,##0.00\ "/>
    <numFmt numFmtId="165" formatCode="_-* #,##0.00\ &quot;₽&quot;_-;\-* #,##0.00\ &quot;₽&quot;_-;_-* &quot;-&quot;??\ &quot;₽&quot;_-;_-@_-"/>
    <numFmt numFmtId="166" formatCode="_-* #,##0.00_р_._-;\-* #,##0.00_р_._-;_-* &quot;-&quot;??_р_._-;_-@_-"/>
    <numFmt numFmtId="167" formatCode="#,##0.0"/>
    <numFmt numFmtId="168" formatCode="_-* #,##0.00\ &quot;€&quot;_-;\-* #,##0.00\ &quot;€&quot;_-;_-* &quot;-&quot;??\ &quot;€&quot;_-;_-@_-"/>
    <numFmt numFmtId="169" formatCode="_-* #,##0.00_р_._-;\-* #,##0.00_р_._-;_-* \-??_р_._-;_-@_-"/>
    <numFmt numFmtId="170" formatCode="[$-419]General"/>
    <numFmt numFmtId="171" formatCode="#,##0.00&quot; &quot;[$руб.-419];[Red]&quot;-&quot;#,##0.00&quot; &quot;[$руб.-419]"/>
    <numFmt numFmtId="172" formatCode="_-* #,##0.00&quot;р.&quot;_-;\-* #,##0.00&quot;р.&quot;_-;_-* &quot;-&quot;??&quot;р.&quot;_-;_-@_-"/>
    <numFmt numFmtId="173" formatCode="_-* #,##0.00\ _₽_-;\-* #,##0.00\ _₽_-;_-* &quot;-&quot;??\ _₽_-;_-@_-"/>
    <numFmt numFmtId="174" formatCode="_-* #,##0.00\ _р_._-;\-* #,##0.00\ _р_._-;_-* &quot;-&quot;??\ _р_._-;_-@_-"/>
  </numFmts>
  <fonts count="78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color theme="1"/>
      <sz val="11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b val="1"/>
      <sz val="12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indexed="8"/>
      <sz val="11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0"/>
      <sz val="11"/>
      <u val="single"/>
      <scheme val="minor"/>
    </font>
    <font>
      <name val="Times New Roman"/>
      <charset val="204"/>
      <family val="1"/>
      <b val="1"/>
      <sz val="14"/>
    </font>
    <font>
      <name val="Calibri"/>
      <charset val="204"/>
      <family val="2"/>
      <sz val="11"/>
      <scheme val="minor"/>
    </font>
    <font>
      <name val="Calibri"/>
      <charset val="204"/>
      <family val="2"/>
      <color theme="10"/>
      <sz val="11"/>
      <u val="single"/>
    </font>
    <font>
      <name val="Calibri"/>
      <charset val="204"/>
      <family val="2"/>
      <color indexed="9"/>
      <sz val="11"/>
    </font>
    <font>
      <name val="Arial"/>
      <charset val="204"/>
      <family val="2"/>
      <sz val="10"/>
    </font>
    <font>
      <name val="Lucida Sans"/>
      <family val="2"/>
      <sz val="9"/>
    </font>
    <font>
      <name val="Calibri"/>
      <charset val="204"/>
      <family val="2"/>
      <color indexed="8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sz val="11"/>
    </font>
    <font>
      <name val="Arial"/>
      <charset val="204"/>
      <family val="2"/>
      <b val="1"/>
      <i val="1"/>
      <color theme="1"/>
      <sz val="16"/>
    </font>
    <font>
      <name val="Arial"/>
      <charset val="162"/>
      <family val="2"/>
      <sz val="10"/>
    </font>
    <font>
      <name val="Arial"/>
      <charset val="204"/>
      <family val="2"/>
      <b val="1"/>
      <i val="1"/>
      <color theme="1"/>
      <sz val="11"/>
      <u val="single"/>
    </font>
    <font>
      <name val="Arial"/>
      <charset val="204"/>
      <family val="2"/>
      <color indexed="8"/>
      <sz val="10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Times New Roman"/>
      <charset val="204"/>
      <family val="1"/>
      <color indexed="12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9.9"/>
      <u val="single"/>
    </font>
    <font>
      <name val="Calibri"/>
      <family val="2"/>
      <color theme="10"/>
      <sz val="8.800000000000001"/>
      <u val="single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Arial Cyr"/>
      <charset val="204"/>
      <sz val="10"/>
    </font>
    <font>
      <name val="Courier New"/>
      <charset val="204"/>
      <family val="3"/>
      <color indexed="8"/>
      <sz val="8"/>
    </font>
    <font>
      <name val="Courier New"/>
      <charset val="204"/>
      <family val="3"/>
      <color indexed="64"/>
      <sz val="8"/>
    </font>
    <font>
      <name val="Arial"/>
      <charset val="204"/>
      <family val="2"/>
      <sz val="8"/>
    </font>
    <font>
      <name val="Arial Cyr"/>
      <charset val="204"/>
      <family val="2"/>
      <sz val="10"/>
    </font>
    <font>
      <name val="Arial"/>
      <charset val="204"/>
      <family val="2"/>
      <color indexed="64"/>
      <sz val="8"/>
    </font>
    <font>
      <name val="Arial"/>
      <family val="2"/>
      <sz val="8"/>
    </font>
    <font>
      <name val="Tahoma"/>
      <charset val="204"/>
      <family val="2"/>
      <sz val="10"/>
    </font>
    <font>
      <name val="Times New Roman"/>
      <charset val="204"/>
      <family val="1"/>
      <sz val="10"/>
    </font>
    <font>
      <name val="Arial"/>
      <charset val="204"/>
      <family val="2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theme="1"/>
      <sz val="11"/>
    </font>
    <font>
      <name val="Arial"/>
      <charset val="204"/>
      <family val="2"/>
      <color rgb="FF000000"/>
      <sz val="10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Helv"/>
      <sz val="10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Calibri"/>
      <charset val="204"/>
      <family val="2"/>
      <color theme="1"/>
      <sz val="10"/>
      <scheme val="minor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b val="1"/>
      <color indexed="8"/>
      <sz val="8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b val="1"/>
      <color theme="1"/>
      <sz val="14"/>
    </font>
    <font>
      <name val="Calibri"/>
      <charset val="204"/>
      <family val="2"/>
      <color rgb="FFFF0000"/>
      <sz val="14"/>
      <scheme val="minor"/>
    </font>
    <font>
      <name val="Times New Roman"/>
      <charset val="204"/>
      <family val="1"/>
      <b val="1"/>
      <sz val="16"/>
    </font>
    <font>
      <name val="Times New Roman"/>
      <charset val="204"/>
      <family val="1"/>
      <b val="1"/>
      <color theme="1"/>
      <sz val="16"/>
      <u val="single"/>
    </font>
    <font>
      <name val="Calibri"/>
      <charset val="204"/>
      <family val="2"/>
      <b val="1"/>
      <color theme="1"/>
      <sz val="10"/>
      <scheme val="minor"/>
    </font>
    <font>
      <name val="Times New Roman"/>
      <charset val="204"/>
      <family val="1"/>
      <b val="1"/>
      <color indexed="8"/>
      <sz val="16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sz val="14"/>
      <scheme val="minor"/>
    </font>
    <font>
      <name val="Times New Roman"/>
      <charset val="204"/>
      <family val="1"/>
      <b val="1"/>
      <color theme="1"/>
      <sz val="18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indexed="8"/>
      <sz val="11"/>
      <scheme val="minor"/>
    </font>
    <font>
      <name val="Calibri"/>
      <charset val="204"/>
      <family val="2"/>
      <b val="1"/>
      <color indexed="8"/>
      <sz val="10"/>
      <scheme val="minor"/>
    </font>
    <font>
      <name val="Calibri"/>
      <charset val="204"/>
      <family val="2"/>
      <b val="1"/>
      <sz val="10"/>
      <scheme val="minor"/>
    </font>
    <font>
      <name val="Calibri"/>
      <charset val="204"/>
      <family val="2"/>
      <b val="1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Calibri"/>
      <charset val="204"/>
      <family val="2"/>
      <b val="1"/>
      <sz val="14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color rgb="FF00B0F0"/>
      <sz val="11"/>
      <scheme val="minor"/>
    </font>
    <font>
      <name val="Calibri"/>
      <charset val="204"/>
      <family val="2"/>
      <color theme="9" tint="-0.249977111117893"/>
      <sz val="11"/>
      <scheme val="minor"/>
    </font>
  </fonts>
  <fills count="3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rgb="FF33CCFF"/>
      </patternFill>
    </fill>
    <fill>
      <patternFill patternType="solid">
        <fgColor rgb="FFFFFFFF"/>
        <bgColor rgb="FFFFFFFF"/>
      </patternFill>
    </fill>
    <fill>
      <patternFill patternType="solid">
        <fgColor rgb="0033CCFF"/>
        <bgColor rgb="0033CCFF"/>
      </patternFill>
    </fill>
    <fill>
      <patternFill patternType="solid">
        <fgColor rgb="00FFFFFF"/>
        <bgColor rgb="00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82">
    <xf numFmtId="0" fontId="5" fillId="0" borderId="0"/>
    <xf numFmtId="0" fontId="2" fillId="0" borderId="0"/>
    <xf numFmtId="166" fontId="5" fillId="0" borderId="0"/>
    <xf numFmtId="0" fontId="6" fillId="0" borderId="0"/>
    <xf numFmtId="0" fontId="11" fillId="0" borderId="0" applyAlignment="1" applyProtection="1">
      <alignment vertical="top"/>
      <protection locked="0" hidden="0"/>
    </xf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6" borderId="0"/>
    <xf numFmtId="0" fontId="6" fillId="9" borderId="0"/>
    <xf numFmtId="0" fontId="6" fillId="12" borderId="0"/>
    <xf numFmtId="0" fontId="12" fillId="13" borderId="0"/>
    <xf numFmtId="0" fontId="12" fillId="10" borderId="0"/>
    <xf numFmtId="0" fontId="12" fillId="11" borderId="0"/>
    <xf numFmtId="0" fontId="12" fillId="14" borderId="0"/>
    <xf numFmtId="0" fontId="12" fillId="15" borderId="0"/>
    <xf numFmtId="0" fontId="12" fillId="16" borderId="0"/>
    <xf numFmtId="167" fontId="13" fillId="0" borderId="0"/>
    <xf numFmtId="168" fontId="14" fillId="0" borderId="0"/>
    <xf numFmtId="169" fontId="15" fillId="0" borderId="0"/>
    <xf numFmtId="170" fontId="16" fillId="0" borderId="0"/>
    <xf numFmtId="170" fontId="16" fillId="0" borderId="0"/>
    <xf numFmtId="0" fontId="6" fillId="0" borderId="0"/>
    <xf numFmtId="0" fontId="6" fillId="0" borderId="0"/>
    <xf numFmtId="0" fontId="17" fillId="0" borderId="0"/>
    <xf numFmtId="0" fontId="18" fillId="0" borderId="0" applyAlignment="1">
      <alignment horizontal="center"/>
    </xf>
    <xf numFmtId="0" fontId="18" fillId="0" borderId="0" applyAlignment="1">
      <alignment horizontal="center" textRotation="90"/>
    </xf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2" fillId="0" borderId="0"/>
    <xf numFmtId="0" fontId="13" fillId="0" borderId="0"/>
    <xf numFmtId="0" fontId="20" fillId="0" borderId="0"/>
    <xf numFmtId="171" fontId="20" fillId="0" borderId="0"/>
    <xf numFmtId="0" fontId="21" fillId="0" borderId="0" applyAlignment="1">
      <alignment horizontal="left" vertical="top"/>
    </xf>
    <xf numFmtId="0" fontId="21" fillId="0" borderId="0" applyAlignment="1">
      <alignment horizontal="right" vertical="top"/>
    </xf>
    <xf numFmtId="0" fontId="21" fillId="0" borderId="0" applyAlignment="1">
      <alignment horizontal="center" vertical="top"/>
    </xf>
    <xf numFmtId="0" fontId="6" fillId="0" borderId="0"/>
    <xf numFmtId="0" fontId="12" fillId="17" borderId="0"/>
    <xf numFmtId="0" fontId="12" fillId="18" borderId="0"/>
    <xf numFmtId="0" fontId="12" fillId="19" borderId="0"/>
    <xf numFmtId="0" fontId="12" fillId="14" borderId="0"/>
    <xf numFmtId="0" fontId="12" fillId="15" borderId="0"/>
    <xf numFmtId="0" fontId="12" fillId="20" borderId="0"/>
    <xf numFmtId="0" fontId="22" fillId="8" borderId="3"/>
    <xf numFmtId="0" fontId="23" fillId="21" borderId="4"/>
    <xf numFmtId="0" fontId="24" fillId="21" borderId="3"/>
    <xf numFmtId="0" fontId="25" fillId="0" borderId="0"/>
    <xf numFmtId="0" fontId="8" fillId="0" borderId="0"/>
    <xf numFmtId="0" fontId="26" fillId="0" borderId="0"/>
    <xf numFmtId="0" fontId="27" fillId="0" borderId="0" applyAlignment="1" applyProtection="1">
      <alignment vertical="top"/>
      <protection locked="0" hidden="0"/>
    </xf>
    <xf numFmtId="0" fontId="28" fillId="0" borderId="0" applyAlignment="1" applyProtection="1">
      <alignment vertical="top"/>
      <protection locked="0" hidden="0"/>
    </xf>
    <xf numFmtId="172" fontId="5" fillId="0" borderId="0"/>
    <xf numFmtId="172" fontId="5" fillId="0" borderId="0"/>
    <xf numFmtId="172" fontId="5" fillId="0" borderId="0"/>
    <xf numFmtId="0" fontId="29" fillId="0" borderId="5"/>
    <xf numFmtId="0" fontId="30" fillId="0" borderId="6"/>
    <xf numFmtId="0" fontId="31" fillId="0" borderId="7"/>
    <xf numFmtId="0" fontId="31" fillId="0" borderId="0"/>
    <xf numFmtId="0" fontId="32" fillId="0" borderId="8"/>
    <xf numFmtId="0" fontId="33" fillId="22" borderId="9"/>
    <xf numFmtId="0" fontId="34" fillId="0" borderId="0"/>
    <xf numFmtId="0" fontId="35" fillId="23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13" fillId="0" borderId="0"/>
    <xf numFmtId="0" fontId="2" fillId="0" borderId="0"/>
    <xf numFmtId="0" fontId="5" fillId="0" borderId="0"/>
    <xf numFmtId="0" fontId="13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13" fillId="0" borderId="0"/>
    <xf numFmtId="0" fontId="13" fillId="0" borderId="0"/>
    <xf numFmtId="0" fontId="36" fillId="0" borderId="0"/>
    <xf numFmtId="0" fontId="17" fillId="0" borderId="0"/>
    <xf numFmtId="0" fontId="36" fillId="0" borderId="0"/>
    <xf numFmtId="0" fontId="13" fillId="0" borderId="0"/>
    <xf numFmtId="0" fontId="5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9" fillId="0" borderId="0" applyAlignment="1">
      <alignment horizontal="left"/>
    </xf>
    <xf numFmtId="0" fontId="39" fillId="0" borderId="0" applyAlignment="1">
      <alignment horizontal="left"/>
    </xf>
    <xf numFmtId="0" fontId="39" fillId="0" borderId="0" applyAlignment="1">
      <alignment horizontal="left"/>
    </xf>
    <xf numFmtId="0" fontId="39" fillId="0" borderId="0" applyAlignment="1">
      <alignment horizontal="left"/>
    </xf>
    <xf numFmtId="0" fontId="39" fillId="0" borderId="0" applyAlignment="1">
      <alignment horizontal="left"/>
    </xf>
    <xf numFmtId="0" fontId="5" fillId="0" borderId="0"/>
    <xf numFmtId="0" fontId="5" fillId="0" borderId="0"/>
    <xf numFmtId="0" fontId="3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3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5" fillId="0" borderId="0"/>
    <xf numFmtId="0" fontId="40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6" fillId="0" borderId="0"/>
    <xf numFmtId="0" fontId="3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13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6" fillId="0" borderId="0"/>
    <xf numFmtId="0" fontId="13" fillId="0" borderId="0"/>
    <xf numFmtId="0" fontId="5" fillId="0" borderId="0"/>
    <xf numFmtId="0" fontId="5" fillId="0" borderId="0"/>
    <xf numFmtId="0" fontId="6" fillId="0" borderId="0"/>
    <xf numFmtId="0" fontId="13" fillId="0" borderId="0"/>
    <xf numFmtId="0" fontId="36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17" fillId="0" borderId="0"/>
    <xf numFmtId="0" fontId="6" fillId="0" borderId="0"/>
    <xf numFmtId="0" fontId="36" fillId="0" borderId="0"/>
    <xf numFmtId="0" fontId="5" fillId="0" borderId="0"/>
    <xf numFmtId="0" fontId="36" fillId="0" borderId="0"/>
    <xf numFmtId="0" fontId="5" fillId="0" borderId="0"/>
    <xf numFmtId="0" fontId="40" fillId="0" borderId="0"/>
    <xf numFmtId="0" fontId="6" fillId="0" borderId="0"/>
    <xf numFmtId="0" fontId="5" fillId="0" borderId="0"/>
    <xf numFmtId="0" fontId="1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38" fillId="0" borderId="0"/>
    <xf numFmtId="0" fontId="7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43" fillId="0" borderId="0"/>
    <xf numFmtId="0" fontId="4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7" fillId="0" borderId="0"/>
    <xf numFmtId="0" fontId="45" fillId="0" borderId="0"/>
    <xf numFmtId="0" fontId="5" fillId="0" borderId="0"/>
    <xf numFmtId="0" fontId="2" fillId="0" borderId="0"/>
    <xf numFmtId="0" fontId="6" fillId="0" borderId="0"/>
    <xf numFmtId="0" fontId="13" fillId="0" borderId="0"/>
    <xf numFmtId="0" fontId="17" fillId="0" borderId="0"/>
    <xf numFmtId="0" fontId="17" fillId="0" borderId="0"/>
    <xf numFmtId="0" fontId="46" fillId="0" borderId="0"/>
    <xf numFmtId="0" fontId="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47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47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17" fillId="0" borderId="0"/>
    <xf numFmtId="0" fontId="5" fillId="0" borderId="0"/>
    <xf numFmtId="0" fontId="45" fillId="0" borderId="0"/>
    <xf numFmtId="0" fontId="4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42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13" fillId="0" borderId="0"/>
    <xf numFmtId="0" fontId="46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49" fillId="4" borderId="0"/>
    <xf numFmtId="0" fontId="50" fillId="0" borderId="0"/>
    <xf numFmtId="0" fontId="6" fillId="24" borderId="10"/>
    <xf numFmtId="9" fontId="36" fillId="0" borderId="0"/>
    <xf numFmtId="9" fontId="5" fillId="0" borderId="0"/>
    <xf numFmtId="9" fontId="17" fillId="0" borderId="0"/>
    <xf numFmtId="0" fontId="51" fillId="0" borderId="11"/>
    <xf numFmtId="0" fontId="13" fillId="0" borderId="0"/>
    <xf numFmtId="0" fontId="52" fillId="0" borderId="0"/>
    <xf numFmtId="0" fontId="53" fillId="0" borderId="0"/>
    <xf numFmtId="0" fontId="44" fillId="0" borderId="0" applyAlignment="1">
      <alignment horizont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17" fillId="0" borderId="0"/>
    <xf numFmtId="173" fontId="5" fillId="0" borderId="0"/>
    <xf numFmtId="174" fontId="6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13" fillId="0" borderId="0"/>
    <xf numFmtId="166" fontId="5" fillId="0" borderId="0"/>
    <xf numFmtId="166" fontId="6" fillId="0" borderId="0"/>
    <xf numFmtId="166" fontId="6" fillId="0" borderId="0"/>
    <xf numFmtId="166" fontId="6" fillId="0" borderId="0"/>
    <xf numFmtId="166" fontId="17" fillId="0" borderId="0"/>
    <xf numFmtId="166" fontId="17" fillId="0" borderId="0"/>
    <xf numFmtId="166" fontId="2" fillId="0" borderId="0"/>
    <xf numFmtId="169" fontId="6" fillId="0" borderId="0"/>
    <xf numFmtId="166" fontId="6" fillId="0" borderId="0"/>
    <xf numFmtId="169" fontId="17" fillId="0" borderId="0"/>
    <xf numFmtId="166" fontId="6" fillId="0" borderId="0"/>
    <xf numFmtId="174" fontId="5" fillId="0" borderId="0"/>
    <xf numFmtId="166" fontId="36" fillId="0" borderId="0"/>
    <xf numFmtId="166" fontId="5" fillId="0" borderId="0"/>
    <xf numFmtId="166" fontId="6" fillId="0" borderId="0"/>
    <xf numFmtId="166" fontId="6" fillId="0" borderId="0"/>
    <xf numFmtId="166" fontId="5" fillId="0" borderId="0"/>
    <xf numFmtId="166" fontId="2" fillId="0" borderId="0"/>
    <xf numFmtId="174" fontId="6" fillId="0" borderId="0"/>
    <xf numFmtId="166" fontId="5" fillId="0" borderId="0"/>
    <xf numFmtId="166" fontId="6" fillId="0" borderId="0"/>
    <xf numFmtId="166" fontId="5" fillId="0" borderId="0"/>
    <xf numFmtId="166" fontId="6" fillId="0" borderId="0"/>
    <xf numFmtId="166" fontId="6" fillId="0" borderId="0"/>
    <xf numFmtId="166" fontId="36" fillId="0" borderId="0"/>
    <xf numFmtId="166" fontId="6" fillId="0" borderId="0"/>
    <xf numFmtId="166" fontId="17" fillId="0" borderId="0"/>
    <xf numFmtId="166" fontId="5" fillId="0" borderId="0"/>
    <xf numFmtId="166" fontId="6" fillId="0" borderId="0"/>
    <xf numFmtId="166" fontId="17" fillId="0" borderId="0"/>
    <xf numFmtId="174" fontId="5" fillId="0" borderId="0"/>
    <xf numFmtId="166" fontId="5" fillId="0" borderId="0"/>
    <xf numFmtId="174" fontId="5" fillId="0" borderId="0"/>
    <xf numFmtId="166" fontId="6" fillId="0" borderId="0"/>
    <xf numFmtId="166" fontId="6" fillId="0" borderId="0"/>
    <xf numFmtId="166" fontId="44" fillId="0" borderId="0"/>
    <xf numFmtId="174" fontId="5" fillId="0" borderId="0"/>
    <xf numFmtId="166" fontId="6" fillId="0" borderId="0"/>
    <xf numFmtId="166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/>
    <xf numFmtId="43" fontId="2" fillId="0" borderId="0"/>
    <xf numFmtId="43" fontId="13" fillId="0" borderId="0"/>
    <xf numFmtId="43" fontId="2" fillId="0" borderId="0"/>
  </cellStyleXfs>
  <cellXfs count="177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49" fontId="61" fillId="0" borderId="13" applyAlignment="1" pivotButton="0" quotePrefix="0" xfId="0">
      <alignment horizontal="center" vertical="center" wrapText="1"/>
    </xf>
    <xf numFmtId="0" fontId="61" fillId="0" borderId="14" applyAlignment="1" pivotButton="0" quotePrefix="0" xfId="0">
      <alignment vertical="center" wrapText="1"/>
    </xf>
    <xf numFmtId="0" fontId="61" fillId="0" borderId="15" applyAlignment="1" pivotButton="0" quotePrefix="0" xfId="0">
      <alignment vertical="center" wrapText="1"/>
    </xf>
    <xf numFmtId="0" fontId="0" fillId="26" borderId="0" applyAlignment="1" pivotButton="0" quotePrefix="0" xfId="0">
      <alignment vertical="top"/>
    </xf>
    <xf numFmtId="0" fontId="9" fillId="0" borderId="0" pivotButton="0" quotePrefix="0" xfId="0"/>
    <xf numFmtId="0" fontId="59" fillId="0" borderId="0" pivotButton="0" quotePrefix="0" xfId="0"/>
    <xf numFmtId="0" fontId="9" fillId="0" borderId="0" applyAlignment="1" pivotButton="0" quotePrefix="0" xfId="0">
      <alignment horizontal="left" vertical="top" wrapText="1"/>
    </xf>
    <xf numFmtId="49" fontId="61" fillId="0" borderId="0" applyAlignment="1" pivotButton="0" quotePrefix="0" xfId="0">
      <alignment horizontal="center" vertical="center" wrapText="1"/>
    </xf>
    <xf numFmtId="0" fontId="63" fillId="0" borderId="0" applyAlignment="1" pivotButton="0" quotePrefix="0" xfId="0">
      <alignment vertical="top"/>
    </xf>
    <xf numFmtId="17" fontId="64" fillId="0" borderId="22" applyAlignment="1" pivotButton="0" quotePrefix="0" xfId="0">
      <alignment horizontal="center" vertical="center"/>
    </xf>
    <xf numFmtId="17" fontId="64" fillId="0" borderId="23" applyAlignment="1" pivotButton="0" quotePrefix="0" xfId="0">
      <alignment horizontal="center" vertical="center"/>
    </xf>
    <xf numFmtId="0" fontId="65" fillId="0" borderId="0" applyAlignment="1" pivotButton="0" quotePrefix="0" xfId="0">
      <alignment vertical="top"/>
    </xf>
    <xf numFmtId="0" fontId="61" fillId="0" borderId="0" applyAlignment="1" pivotButton="0" quotePrefix="0" xfId="0">
      <alignment vertical="center" wrapText="1"/>
    </xf>
    <xf numFmtId="0" fontId="63" fillId="0" borderId="0" applyAlignment="1" pivotButton="0" quotePrefix="0" xfId="0">
      <alignment horizontal="right" vertical="top"/>
    </xf>
    <xf numFmtId="49" fontId="61" fillId="0" borderId="24" applyAlignment="1" pivotButton="0" quotePrefix="0" xfId="0">
      <alignment horizontal="center" vertical="center" wrapText="1"/>
    </xf>
    <xf numFmtId="0" fontId="61" fillId="0" borderId="25" applyAlignment="1" pivotButton="0" quotePrefix="0" xfId="0">
      <alignment vertical="center" wrapText="1"/>
    </xf>
    <xf numFmtId="0" fontId="61" fillId="0" borderId="1" applyAlignment="1" pivotButton="0" quotePrefix="0" xfId="0">
      <alignment vertical="center" wrapText="1"/>
    </xf>
    <xf numFmtId="0" fontId="61" fillId="0" borderId="0" applyAlignment="1" pivotButton="0" quotePrefix="0" xfId="0">
      <alignment horizontal="right" vertical="center" wrapText="1"/>
    </xf>
    <xf numFmtId="2" fontId="61" fillId="0" borderId="0" applyAlignment="1" pivotButton="0" quotePrefix="0" xfId="0">
      <alignment horizontal="center" vertical="center" wrapText="1"/>
    </xf>
    <xf numFmtId="2" fontId="61" fillId="0" borderId="0" applyAlignment="1" pivotButton="0" quotePrefix="0" xfId="0">
      <alignment vertical="center" wrapText="1"/>
    </xf>
    <xf numFmtId="1" fontId="58" fillId="0" borderId="0" applyAlignment="1" pivotButton="0" quotePrefix="0" xfId="0">
      <alignment horizontal="center" vertical="center"/>
    </xf>
    <xf numFmtId="164" fontId="61" fillId="0" borderId="15" applyAlignment="1" pivotButton="0" quotePrefix="0" xfId="0">
      <alignment horizontal="left" vertical="center" wrapText="1"/>
    </xf>
    <xf numFmtId="0" fontId="56" fillId="0" borderId="0" applyAlignment="1" pivotButton="0" quotePrefix="0" xfId="0">
      <alignment horizontal="center" vertical="center" wrapText="1"/>
    </xf>
    <xf numFmtId="17" fontId="64" fillId="0" borderId="0" applyAlignment="1" pivotButton="0" quotePrefix="0" xfId="0">
      <alignment horizontal="center" vertical="center"/>
    </xf>
    <xf numFmtId="17" fontId="58" fillId="0" borderId="0" applyAlignment="1" pivotButton="0" quotePrefix="0" xfId="0">
      <alignment horizontal="center" vertical="center"/>
    </xf>
    <xf numFmtId="17" fontId="5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7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top"/>
    </xf>
    <xf numFmtId="2" fontId="3" fillId="0" borderId="0" applyAlignment="1" pivotButton="0" quotePrefix="0" xfId="0">
      <alignment horizontal="center" vertical="top"/>
    </xf>
    <xf numFmtId="2" fontId="7" fillId="0" borderId="0" applyAlignment="1" pivotButton="0" quotePrefix="0" xfId="0">
      <alignment vertical="top" wrapText="1"/>
    </xf>
    <xf numFmtId="0" fontId="59" fillId="0" borderId="0" applyAlignment="1" pivotButton="0" quotePrefix="0" xfId="0">
      <alignment vertical="top"/>
    </xf>
    <xf numFmtId="14" fontId="68" fillId="0" borderId="0" applyAlignment="1" pivotButton="0" quotePrefix="0" xfId="0">
      <alignment vertical="top"/>
    </xf>
    <xf numFmtId="14" fontId="66" fillId="0" borderId="0" applyAlignment="1" pivotButton="0" quotePrefix="0" xfId="0">
      <alignment vertical="top"/>
    </xf>
    <xf numFmtId="14" fontId="68" fillId="0" borderId="0" applyAlignment="1" pivotButton="0" quotePrefix="0" xfId="0">
      <alignment vertical="center"/>
    </xf>
    <xf numFmtId="14" fontId="68" fillId="0" borderId="0" applyAlignment="1" pivotButton="0" quotePrefix="0" xfId="0">
      <alignment vertical="top" wrapText="1"/>
    </xf>
    <xf numFmtId="2" fontId="68" fillId="0" borderId="0" applyAlignment="1" pivotButton="0" quotePrefix="0" xfId="0">
      <alignment vertical="top" wrapText="1"/>
    </xf>
    <xf numFmtId="14" fontId="59" fillId="0" borderId="0" applyAlignment="1" pivotButton="0" quotePrefix="0" xfId="0">
      <alignment vertical="top"/>
    </xf>
    <xf numFmtId="14" fontId="68" fillId="0" borderId="0" applyAlignment="1" pivotButton="0" quotePrefix="0" xfId="0">
      <alignment horizontal="center" vertical="top"/>
    </xf>
    <xf numFmtId="2" fontId="68" fillId="0" borderId="0" applyAlignment="1" pivotButton="0" quotePrefix="0" xfId="0">
      <alignment horizontal="center" vertical="top"/>
    </xf>
    <xf numFmtId="2" fontId="66" fillId="0" borderId="0" applyAlignment="1" pivotButton="0" quotePrefix="0" xfId="0">
      <alignment horizontal="center" vertical="top"/>
    </xf>
    <xf numFmtId="2" fontId="68" fillId="0" borderId="0" applyAlignment="1" pivotButton="0" quotePrefix="0" xfId="0">
      <alignment horizontal="center" vertical="center"/>
    </xf>
    <xf numFmtId="2" fontId="68" fillId="0" borderId="0" applyAlignment="1" pivotButton="0" quotePrefix="0" xfId="0">
      <alignment horizontal="center" vertical="top" wrapText="1"/>
    </xf>
    <xf numFmtId="2" fontId="59" fillId="0" borderId="0" applyAlignment="1" pivotButton="0" quotePrefix="0" xfId="0">
      <alignment horizontal="center" vertical="top"/>
    </xf>
    <xf numFmtId="14" fontId="66" fillId="0" borderId="0" applyAlignment="1" pivotButton="0" quotePrefix="0" xfId="0">
      <alignment horizontal="center" vertical="top"/>
    </xf>
    <xf numFmtId="14" fontId="68" fillId="0" borderId="0" applyAlignment="1" pivotButton="0" quotePrefix="0" xfId="0">
      <alignment horizontal="center" vertical="center"/>
    </xf>
    <xf numFmtId="14" fontId="68" fillId="0" borderId="0" applyAlignment="1" pivotButton="0" quotePrefix="0" xfId="0">
      <alignment horizontal="center" vertical="top" wrapText="1"/>
    </xf>
    <xf numFmtId="14" fontId="59" fillId="0" borderId="0" applyAlignment="1" pivotButton="0" quotePrefix="0" xfId="0">
      <alignment horizontal="center" vertical="top"/>
    </xf>
    <xf numFmtId="14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horizontal="center" vertical="top"/>
    </xf>
    <xf numFmtId="2" fontId="0" fillId="0" borderId="0" applyAlignment="1" pivotButton="0" quotePrefix="0" xfId="0">
      <alignment horizontal="center" vertical="top"/>
    </xf>
    <xf numFmtId="14" fontId="0" fillId="0" borderId="0" applyAlignment="1" pivotButton="0" quotePrefix="0" xfId="0">
      <alignment horizontal="center" vertical="top" wrapText="1"/>
    </xf>
    <xf numFmtId="2" fontId="0" fillId="0" borderId="0" applyAlignment="1" pivotButton="0" quotePrefix="0" xfId="0">
      <alignment horizontal="center" vertical="top" wrapText="1"/>
    </xf>
    <xf numFmtId="0" fontId="9" fillId="0" borderId="30" applyAlignment="1" pivotButton="0" quotePrefix="0" xfId="0">
      <alignment horizontal="center" vertical="center" wrapText="1"/>
    </xf>
    <xf numFmtId="0" fontId="61" fillId="0" borderId="2" applyAlignment="1" pivotButton="0" quotePrefix="0" xfId="0">
      <alignment vertical="center" wrapText="1"/>
    </xf>
    <xf numFmtId="0" fontId="0" fillId="0" borderId="31" pivotButton="0" quotePrefix="0" xfId="0"/>
    <xf numFmtId="164" fontId="61" fillId="0" borderId="1" applyAlignment="1" pivotButton="0" quotePrefix="0" xfId="0">
      <alignment horizontal="left" vertical="center" wrapText="1"/>
    </xf>
    <xf numFmtId="0" fontId="74" fillId="0" borderId="0" applyAlignment="1" pivotButton="0" quotePrefix="0" xfId="0">
      <alignment horizontal="center" vertical="center" wrapText="1"/>
    </xf>
    <xf numFmtId="0" fontId="66" fillId="0" borderId="0" applyAlignment="1" pivotButton="0" quotePrefix="0" xfId="0">
      <alignment horizontal="center" vertical="top"/>
    </xf>
    <xf numFmtId="0" fontId="74" fillId="0" borderId="0" applyAlignment="1" pivotButton="0" quotePrefix="0" xfId="0">
      <alignment horizontal="center"/>
    </xf>
    <xf numFmtId="0" fontId="68" fillId="0" borderId="0" applyAlignment="1" pivotButton="0" quotePrefix="0" xfId="0">
      <alignment horizontal="center" vertical="top"/>
    </xf>
    <xf numFmtId="2" fontId="10" fillId="0" borderId="0" applyAlignment="1" pivotButton="0" quotePrefix="0" xfId="0">
      <alignment vertical="top"/>
    </xf>
    <xf numFmtId="2" fontId="75" fillId="0" borderId="0" applyAlignment="1" pivotButton="0" quotePrefix="0" xfId="0">
      <alignment vertical="top"/>
    </xf>
    <xf numFmtId="0" fontId="75" fillId="0" borderId="0" applyAlignment="1" pivotButton="0" quotePrefix="0" xfId="0">
      <alignment vertical="top"/>
    </xf>
    <xf numFmtId="10" fontId="76" fillId="0" borderId="0" applyAlignment="1" pivotButton="0" quotePrefix="0" xfId="0">
      <alignment vertical="top"/>
    </xf>
    <xf numFmtId="2" fontId="77" fillId="0" borderId="0" applyAlignment="1" pivotButton="0" quotePrefix="0" xfId="0">
      <alignment vertical="top"/>
    </xf>
    <xf numFmtId="0" fontId="77" fillId="0" borderId="0" applyAlignment="1" pivotButton="0" quotePrefix="0" xfId="0">
      <alignment vertical="top"/>
    </xf>
    <xf numFmtId="0" fontId="55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66" fillId="0" borderId="0" applyAlignment="1" pivotButton="0" quotePrefix="0" xfId="0">
      <alignment vertical="top"/>
    </xf>
    <xf numFmtId="0" fontId="10" fillId="0" borderId="0" applyAlignment="1" pivotButton="0" quotePrefix="0" xfId="0">
      <alignment vertical="top"/>
    </xf>
    <xf numFmtId="0" fontId="0" fillId="0" borderId="0" applyAlignment="1" pivotButton="0" quotePrefix="0" xfId="0">
      <alignment vertical="center"/>
    </xf>
    <xf numFmtId="165" fontId="68" fillId="0" borderId="0" applyAlignment="1" pivotButton="0" quotePrefix="0" xfId="0">
      <alignment vertical="top"/>
    </xf>
    <xf numFmtId="165" fontId="66" fillId="0" borderId="0" applyAlignment="1" pivotButton="0" quotePrefix="0" xfId="0">
      <alignment vertical="top"/>
    </xf>
    <xf numFmtId="165" fontId="68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top"/>
    </xf>
    <xf numFmtId="165" fontId="69" fillId="27" borderId="12" applyAlignment="1" pivotButton="0" quotePrefix="0" xfId="0">
      <alignment horizontal="center" vertical="center"/>
    </xf>
    <xf numFmtId="165" fontId="69" fillId="28" borderId="12" applyAlignment="1" pivotButton="0" quotePrefix="0" xfId="0">
      <alignment horizontal="center" vertical="center"/>
    </xf>
    <xf numFmtId="165" fontId="69" fillId="28" borderId="16" applyAlignment="1" pivotButton="0" quotePrefix="0" xfId="0">
      <alignment horizontal="center" vertical="center"/>
    </xf>
    <xf numFmtId="165" fontId="69" fillId="28" borderId="1" applyAlignment="1" pivotButton="0" quotePrefix="0" xfId="0">
      <alignment horizontal="center" vertical="center"/>
    </xf>
    <xf numFmtId="165" fontId="69" fillId="27" borderId="1" applyAlignment="1" pivotButton="0" quotePrefix="0" xfId="0">
      <alignment horizontal="center" vertical="center"/>
    </xf>
    <xf numFmtId="165" fontId="69" fillId="28" borderId="2" applyAlignment="1" pivotButton="0" quotePrefix="0" xfId="0">
      <alignment horizontal="center" vertical="center"/>
    </xf>
    <xf numFmtId="165" fontId="69" fillId="27" borderId="2" applyAlignment="1" pivotButton="0" quotePrefix="0" xfId="0">
      <alignment horizontal="center" vertical="center"/>
    </xf>
    <xf numFmtId="165" fontId="73" fillId="28" borderId="1" applyAlignment="1" pivotButton="0" quotePrefix="0" xfId="0">
      <alignment horizontal="center" vertical="center"/>
    </xf>
    <xf numFmtId="166" fontId="3" fillId="0" borderId="0" applyAlignment="1" pivotButton="0" quotePrefix="0" xfId="2">
      <alignment horizontal="center" vertical="top"/>
    </xf>
    <xf numFmtId="165" fontId="0" fillId="0" borderId="0" applyAlignment="1" pivotButton="0" quotePrefix="0" xfId="0">
      <alignment vertical="top" wrapText="1"/>
    </xf>
    <xf numFmtId="165" fontId="68" fillId="0" borderId="0" applyAlignment="1" pivotButton="0" quotePrefix="0" xfId="0">
      <alignment vertical="top" wrapText="1"/>
    </xf>
    <xf numFmtId="165" fontId="58" fillId="0" borderId="1" applyAlignment="1" pivotButton="0" quotePrefix="0" xfId="0">
      <alignment horizontal="center" vertical="center"/>
    </xf>
    <xf numFmtId="165" fontId="58" fillId="2" borderId="1" applyAlignment="1" pivotButton="0" quotePrefix="0" xfId="0">
      <alignment horizontal="center" vertical="center"/>
    </xf>
    <xf numFmtId="165" fontId="58" fillId="25" borderId="2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/>
    </xf>
    <xf numFmtId="165" fontId="10" fillId="0" borderId="0" pivotButton="0" quotePrefix="0" xfId="0"/>
    <xf numFmtId="165" fontId="72" fillId="0" borderId="0" applyAlignment="1" pivotButton="0" quotePrefix="0" xfId="0">
      <alignment vertical="top"/>
    </xf>
    <xf numFmtId="165" fontId="10" fillId="0" borderId="0" applyAlignment="1" pivotButton="0" quotePrefix="0" xfId="0">
      <alignment vertical="top"/>
    </xf>
    <xf numFmtId="165" fontId="10" fillId="0" borderId="0" applyAlignment="1" pivotButton="0" quotePrefix="0" xfId="0">
      <alignment horizontal="left" vertical="top" wrapText="1"/>
    </xf>
    <xf numFmtId="165" fontId="71" fillId="0" borderId="0" applyAlignment="1" pivotButton="0" quotePrefix="0" xfId="0">
      <alignment horizontal="center" vertical="center"/>
    </xf>
    <xf numFmtId="165" fontId="70" fillId="0" borderId="0" applyAlignment="1" pivotButton="0" quotePrefix="0" xfId="0">
      <alignment horizontal="center" vertical="center"/>
    </xf>
    <xf numFmtId="165" fontId="59" fillId="0" borderId="0" applyAlignment="1" pivotButton="0" quotePrefix="0" xfId="0">
      <alignment vertical="top"/>
    </xf>
    <xf numFmtId="165" fontId="55" fillId="0" borderId="0" applyAlignment="1" pivotButton="0" quotePrefix="0" xfId="0">
      <alignment vertical="top"/>
    </xf>
    <xf numFmtId="165" fontId="7" fillId="0" borderId="0" applyAlignment="1" pivotButton="0" quotePrefix="0" xfId="0">
      <alignment vertical="top" wrapText="1"/>
    </xf>
    <xf numFmtId="165" fontId="68" fillId="0" borderId="0" applyAlignment="1" pivotButton="0" quotePrefix="0" xfId="0">
      <alignment horizontal="center" vertical="top" wrapText="1"/>
    </xf>
    <xf numFmtId="165" fontId="61" fillId="0" borderId="0" applyAlignment="1" pivotButton="0" quotePrefix="0" xfId="0">
      <alignment horizontal="center" vertical="center" wrapText="1"/>
    </xf>
    <xf numFmtId="165" fontId="61" fillId="0" borderId="0" applyAlignment="1" pivotButton="0" quotePrefix="0" xfId="0">
      <alignment vertical="center" wrapText="1"/>
    </xf>
    <xf numFmtId="165" fontId="58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top"/>
    </xf>
    <xf numFmtId="165" fontId="69" fillId="0" borderId="12" applyAlignment="1" pivotButton="0" quotePrefix="0" xfId="0">
      <alignment horizontal="center" vertical="center"/>
    </xf>
    <xf numFmtId="165" fontId="69" fillId="0" borderId="16" applyAlignment="1" pivotButton="0" quotePrefix="0" xfId="0">
      <alignment horizontal="center" vertical="center"/>
    </xf>
    <xf numFmtId="165" fontId="69" fillId="0" borderId="1" applyAlignment="1" pivotButton="0" quotePrefix="0" xfId="0">
      <alignment horizontal="center" vertical="center"/>
    </xf>
    <xf numFmtId="165" fontId="69" fillId="0" borderId="2" applyAlignment="1" pivotButton="0" quotePrefix="0" xfId="0">
      <alignment horizontal="center" vertical="center"/>
    </xf>
    <xf numFmtId="165" fontId="73" fillId="0" borderId="1" applyAlignment="1" pivotButton="0" quotePrefix="0" xfId="0">
      <alignment horizontal="center" vertical="center"/>
    </xf>
    <xf numFmtId="14" fontId="0" fillId="26" borderId="0" applyAlignment="1" pivotButton="0" quotePrefix="0" xfId="0">
      <alignment horizontal="center" vertical="top"/>
    </xf>
    <xf numFmtId="0" fontId="60" fillId="2" borderId="0" applyAlignment="1" pivotButton="0" quotePrefix="0" xfId="0">
      <alignment horizontal="right" vertical="center" wrapText="1"/>
    </xf>
    <xf numFmtId="0" fontId="55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56" fillId="0" borderId="29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9" pivotButton="0" quotePrefix="0" xfId="0"/>
    <xf numFmtId="0" fontId="67" fillId="0" borderId="0" applyAlignment="1" pivotButton="0" quotePrefix="0" xfId="0">
      <alignment horizontal="center" vertical="center" wrapText="1"/>
    </xf>
    <xf numFmtId="0" fontId="66" fillId="0" borderId="0" applyAlignment="1" pivotButton="0" quotePrefix="0" xfId="0">
      <alignment vertical="top"/>
    </xf>
    <xf numFmtId="0" fontId="10" fillId="0" borderId="0" applyAlignment="1" pivotButton="0" quotePrefix="0" xfId="0">
      <alignment vertical="top"/>
    </xf>
    <xf numFmtId="0" fontId="0" fillId="0" borderId="0" applyAlignment="1" pivotButton="0" quotePrefix="0" xfId="0">
      <alignment vertical="center"/>
    </xf>
    <xf numFmtId="0" fontId="6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top"/>
    </xf>
    <xf numFmtId="0" fontId="59" fillId="0" borderId="0" applyAlignment="1" pivotButton="0" quotePrefix="0" xfId="0">
      <alignment horizontal="right" vertical="top"/>
    </xf>
    <xf numFmtId="49" fontId="1" fillId="0" borderId="26" applyAlignment="1" pivotButton="0" quotePrefix="0" xfId="0">
      <alignment horizontal="center" vertical="center" wrapText="1"/>
    </xf>
    <xf numFmtId="0" fontId="0" fillId="0" borderId="20" pivotButton="0" quotePrefix="0" xfId="0"/>
    <xf numFmtId="0" fontId="9" fillId="0" borderId="27" applyAlignment="1" pivotButton="0" quotePrefix="0" xfId="0">
      <alignment horizontal="center" vertical="center" wrapText="1"/>
    </xf>
    <xf numFmtId="0" fontId="0" fillId="0" borderId="21" pivotButton="0" quotePrefix="0" xfId="0"/>
    <xf numFmtId="0" fontId="56" fillId="0" borderId="28" applyAlignment="1" pivotButton="0" quotePrefix="0" xfId="0">
      <alignment horizontal="center" vertical="center" wrapText="1"/>
    </xf>
    <xf numFmtId="0" fontId="0" fillId="0" borderId="18" pivotButton="0" quotePrefix="0" xfId="0"/>
    <xf numFmtId="165" fontId="68" fillId="0" borderId="0" applyAlignment="1" pivotButton="0" quotePrefix="0" xfId="0">
      <alignment vertical="top"/>
    </xf>
    <xf numFmtId="165" fontId="66" fillId="0" borderId="0" applyAlignment="1" pivotButton="0" quotePrefix="0" xfId="0">
      <alignment vertical="top"/>
    </xf>
    <xf numFmtId="165" fontId="68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top"/>
    </xf>
    <xf numFmtId="165" fontId="69" fillId="27" borderId="12" applyAlignment="1" pivotButton="0" quotePrefix="0" xfId="0">
      <alignment horizontal="center" vertical="center"/>
    </xf>
    <xf numFmtId="165" fontId="69" fillId="28" borderId="12" applyAlignment="1" pivotButton="0" quotePrefix="0" xfId="0">
      <alignment horizontal="center" vertical="center"/>
    </xf>
    <xf numFmtId="165" fontId="69" fillId="28" borderId="16" applyAlignment="1" pivotButton="0" quotePrefix="0" xfId="0">
      <alignment horizontal="center" vertical="center"/>
    </xf>
    <xf numFmtId="165" fontId="69" fillId="28" borderId="1" applyAlignment="1" pivotButton="0" quotePrefix="0" xfId="0">
      <alignment horizontal="center" vertical="center"/>
    </xf>
    <xf numFmtId="165" fontId="69" fillId="27" borderId="1" applyAlignment="1" pivotButton="0" quotePrefix="0" xfId="0">
      <alignment horizontal="center" vertical="center"/>
    </xf>
    <xf numFmtId="165" fontId="69" fillId="28" borderId="2" applyAlignment="1" pivotButton="0" quotePrefix="0" xfId="0">
      <alignment horizontal="center" vertical="center"/>
    </xf>
    <xf numFmtId="165" fontId="69" fillId="27" borderId="2" applyAlignment="1" pivotButton="0" quotePrefix="0" xfId="0">
      <alignment horizontal="center" vertical="center"/>
    </xf>
    <xf numFmtId="165" fontId="73" fillId="28" borderId="1" applyAlignment="1" pivotButton="0" quotePrefix="0" xfId="0">
      <alignment horizontal="center" vertical="center"/>
    </xf>
    <xf numFmtId="166" fontId="3" fillId="0" borderId="0" applyAlignment="1" pivotButton="0" quotePrefix="0" xfId="2">
      <alignment horizontal="center" vertical="top"/>
    </xf>
    <xf numFmtId="165" fontId="0" fillId="0" borderId="0" applyAlignment="1" pivotButton="0" quotePrefix="0" xfId="0">
      <alignment vertical="top" wrapText="1"/>
    </xf>
    <xf numFmtId="165" fontId="68" fillId="0" borderId="0" applyAlignment="1" pivotButton="0" quotePrefix="0" xfId="0">
      <alignment vertical="top" wrapText="1"/>
    </xf>
    <xf numFmtId="165" fontId="58" fillId="0" borderId="1" applyAlignment="1" pivotButton="0" quotePrefix="0" xfId="0">
      <alignment horizontal="center" vertical="center"/>
    </xf>
    <xf numFmtId="165" fontId="58" fillId="2" borderId="1" applyAlignment="1" pivotButton="0" quotePrefix="0" xfId="0">
      <alignment horizontal="center" vertical="center"/>
    </xf>
    <xf numFmtId="165" fontId="58" fillId="25" borderId="2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/>
    </xf>
    <xf numFmtId="165" fontId="10" fillId="0" borderId="0" pivotButton="0" quotePrefix="0" xfId="0"/>
    <xf numFmtId="165" fontId="72" fillId="0" borderId="0" applyAlignment="1" pivotButton="0" quotePrefix="0" xfId="0">
      <alignment vertical="top"/>
    </xf>
    <xf numFmtId="165" fontId="10" fillId="0" borderId="0" applyAlignment="1" pivotButton="0" quotePrefix="0" xfId="0">
      <alignment vertical="top"/>
    </xf>
    <xf numFmtId="165" fontId="10" fillId="0" borderId="0" applyAlignment="1" pivotButton="0" quotePrefix="0" xfId="0">
      <alignment horizontal="left" vertical="top" wrapText="1"/>
    </xf>
    <xf numFmtId="165" fontId="71" fillId="0" borderId="0" applyAlignment="1" pivotButton="0" quotePrefix="0" xfId="0">
      <alignment horizontal="center" vertical="center"/>
    </xf>
    <xf numFmtId="165" fontId="70" fillId="0" borderId="0" applyAlignment="1" pivotButton="0" quotePrefix="0" xfId="0">
      <alignment horizontal="center" vertical="center"/>
    </xf>
    <xf numFmtId="165" fontId="59" fillId="0" borderId="0" applyAlignment="1" pivotButton="0" quotePrefix="0" xfId="0">
      <alignment vertical="top"/>
    </xf>
    <xf numFmtId="165" fontId="55" fillId="0" borderId="0" applyAlignment="1" pivotButton="0" quotePrefix="0" xfId="0">
      <alignment vertical="top"/>
    </xf>
    <xf numFmtId="165" fontId="69" fillId="29" borderId="12" applyAlignment="1" pivotButton="0" quotePrefix="0" xfId="0">
      <alignment horizontal="center" vertical="center"/>
    </xf>
    <xf numFmtId="165" fontId="69" fillId="30" borderId="12" applyAlignment="1" pivotButton="0" quotePrefix="0" xfId="0">
      <alignment horizontal="center" vertical="center"/>
    </xf>
    <xf numFmtId="165" fontId="69" fillId="30" borderId="16" applyAlignment="1" pivotButton="0" quotePrefix="0" xfId="0">
      <alignment horizontal="center" vertical="center"/>
    </xf>
    <xf numFmtId="165" fontId="69" fillId="30" borderId="1" applyAlignment="1" pivotButton="0" quotePrefix="0" xfId="0">
      <alignment horizontal="center" vertical="center"/>
    </xf>
    <xf numFmtId="165" fontId="69" fillId="29" borderId="1" applyAlignment="1" pivotButton="0" quotePrefix="0" xfId="0">
      <alignment horizontal="center" vertical="center"/>
    </xf>
    <xf numFmtId="165" fontId="69" fillId="30" borderId="2" applyAlignment="1" pivotButton="0" quotePrefix="0" xfId="0">
      <alignment horizontal="center" vertical="center"/>
    </xf>
    <xf numFmtId="165" fontId="69" fillId="29" borderId="2" applyAlignment="1" pivotButton="0" quotePrefix="0" xfId="0">
      <alignment horizontal="center" vertical="center"/>
    </xf>
    <xf numFmtId="165" fontId="73" fillId="30" borderId="1" applyAlignment="1" pivotButton="0" quotePrefix="0" xfId="0">
      <alignment horizontal="center" vertical="center"/>
    </xf>
    <xf numFmtId="165" fontId="7" fillId="0" borderId="0" applyAlignment="1" pivotButton="0" quotePrefix="0" xfId="0">
      <alignment vertical="top" wrapText="1"/>
    </xf>
    <xf numFmtId="165" fontId="68" fillId="0" borderId="0" applyAlignment="1" pivotButton="0" quotePrefix="0" xfId="0">
      <alignment horizontal="center" vertical="top" wrapText="1"/>
    </xf>
    <xf numFmtId="165" fontId="61" fillId="0" borderId="0" applyAlignment="1" pivotButton="0" quotePrefix="0" xfId="0">
      <alignment horizontal="center" vertical="center" wrapText="1"/>
    </xf>
    <xf numFmtId="165" fontId="61" fillId="0" borderId="0" applyAlignment="1" pivotButton="0" quotePrefix="0" xfId="0">
      <alignment vertical="center" wrapText="1"/>
    </xf>
    <xf numFmtId="165" fontId="58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top"/>
    </xf>
  </cellXfs>
  <cellStyles count="482">
    <cellStyle name="Обычный" xfId="0" builtinId="0"/>
    <cellStyle name="Обычный 2" xfId="1"/>
    <cellStyle name="Финансовый 2" xfId="2"/>
    <cellStyle name="Excel Built-in Normal" xfId="3"/>
    <cellStyle name="Гиперссылка 2" xfId="4"/>
    <cellStyle name="20% - Акцент1 2" xfId="5"/>
    <cellStyle name="20% - Акцент2 2" xfId="6"/>
    <cellStyle name="20% - Акцент3 2" xfId="7"/>
    <cellStyle name="20% - Акцент4 2" xfId="8"/>
    <cellStyle name="20% - Акцент5 2" xfId="9"/>
    <cellStyle name="20% - Акцент6 2" xfId="10"/>
    <cellStyle name="40% - Акцент1 2" xfId="11"/>
    <cellStyle name="40% - Акцент2 2" xfId="12"/>
    <cellStyle name="40% - Акцент3 2" xfId="13"/>
    <cellStyle name="40% - Акцент4 2" xfId="14"/>
    <cellStyle name="40% - Акцент5 2" xfId="15"/>
    <cellStyle name="40% - Акцент6 2" xfId="16"/>
    <cellStyle name="60% - Акцент1 2" xfId="17"/>
    <cellStyle name="60% - Акцент2 2" xfId="18"/>
    <cellStyle name="60% - Акцент3 2" xfId="19"/>
    <cellStyle name="60% - Акцент4 2" xfId="20"/>
    <cellStyle name="60% - Акцент5 2" xfId="21"/>
    <cellStyle name="60% - Акцент6 2" xfId="22"/>
    <cellStyle name="Comma" xfId="23"/>
    <cellStyle name="Euro" xfId="24"/>
    <cellStyle name="Excel Built-in Comma" xfId="25"/>
    <cellStyle name="Excel Built-in Normal 1" xfId="26"/>
    <cellStyle name="Excel Built-in Normal 2" xfId="27"/>
    <cellStyle name="Excel Built-in Normal 4" xfId="28"/>
    <cellStyle name="Excel Built-in Обычный 3" xfId="29"/>
    <cellStyle name="Excel Built-in Обычный 4" xfId="30"/>
    <cellStyle name="Heading" xfId="31"/>
    <cellStyle name="Heading1" xfId="32"/>
    <cellStyle name="normal" xfId="33"/>
    <cellStyle name="Normal 14 2" xfId="34"/>
    <cellStyle name="Normal 2 2" xfId="35"/>
    <cellStyle name="Normal 2 3" xfId="36"/>
    <cellStyle name="Normal 4" xfId="37"/>
    <cellStyle name="Normal 46" xfId="38"/>
    <cellStyle name="Normal_B7087BudgetRev1A10(2).02.00" xfId="39"/>
    <cellStyle name="Result" xfId="40"/>
    <cellStyle name="Result2" xfId="41"/>
    <cellStyle name="S11" xfId="42"/>
    <cellStyle name="S13" xfId="43"/>
    <cellStyle name="S14" xfId="44"/>
    <cellStyle name="TableStyleLight1" xfId="45"/>
    <cellStyle name="Акцент1 2" xfId="46"/>
    <cellStyle name="Акцент2 2" xfId="47"/>
    <cellStyle name="Акцент3 2" xfId="48"/>
    <cellStyle name="Акцент4 2" xfId="49"/>
    <cellStyle name="Акцент5 2" xfId="50"/>
    <cellStyle name="Акцент6 2" xfId="51"/>
    <cellStyle name="Ввод  2" xfId="52"/>
    <cellStyle name="Вывод 2" xfId="53"/>
    <cellStyle name="Вычисление 2" xfId="54"/>
    <cellStyle name="Гиперссылка 3" xfId="55"/>
    <cellStyle name="Гиперссылка 3 2" xfId="56"/>
    <cellStyle name="Гиперссылка 4" xfId="57"/>
    <cellStyle name="Гиперссылка 5" xfId="58"/>
    <cellStyle name="Гиперссылка 6" xfId="59"/>
    <cellStyle name="Денежный 2" xfId="60"/>
    <cellStyle name="Денежный 2 2" xfId="61"/>
    <cellStyle name="Денежный 3" xfId="62"/>
    <cellStyle name="Заголовок 1 2" xfId="63"/>
    <cellStyle name="Заголовок 2 2" xfId="64"/>
    <cellStyle name="Заголовок 3 2" xfId="65"/>
    <cellStyle name="Заголовок 4 2" xfId="66"/>
    <cellStyle name="Итог 2" xfId="67"/>
    <cellStyle name="Контрольная ячейка 2" xfId="68"/>
    <cellStyle name="Название 2" xfId="69"/>
    <cellStyle name="Нейтральный 2" xfId="70"/>
    <cellStyle name="Обычный 10" xfId="71"/>
    <cellStyle name="Обычный 10 2" xfId="72"/>
    <cellStyle name="Обычный 10 2 2" xfId="73"/>
    <cellStyle name="Обычный 10 2 3" xfId="74"/>
    <cellStyle name="Обычный 10 3" xfId="75"/>
    <cellStyle name="Обычный 10 4" xfId="76"/>
    <cellStyle name="Обычный 10 5" xfId="77"/>
    <cellStyle name="Обычный 11" xfId="78"/>
    <cellStyle name="Обычный 11 2" xfId="79"/>
    <cellStyle name="Обычный 11 2 2" xfId="80"/>
    <cellStyle name="Обычный 11 2 3" xfId="81"/>
    <cellStyle name="Обычный 11 3" xfId="82"/>
    <cellStyle name="Обычный 11 4" xfId="83"/>
    <cellStyle name="Обычный 11 5" xfId="84"/>
    <cellStyle name="Обычный 12" xfId="85"/>
    <cellStyle name="Обычный 12 2" xfId="86"/>
    <cellStyle name="Обычный 12 2 2" xfId="87"/>
    <cellStyle name="Обычный 12 3" xfId="88"/>
    <cellStyle name="Обычный 13" xfId="89"/>
    <cellStyle name="Обычный 13 2" xfId="90"/>
    <cellStyle name="Обычный 13 2 2" xfId="91"/>
    <cellStyle name="Обычный 13 3" xfId="92"/>
    <cellStyle name="Обычный 14" xfId="93"/>
    <cellStyle name="Обычный 14 2" xfId="94"/>
    <cellStyle name="Обычный 14 3" xfId="95"/>
    <cellStyle name="Обычный 15" xfId="96"/>
    <cellStyle name="Обычный 15 2" xfId="97"/>
    <cellStyle name="Обычный 15 2 2" xfId="98"/>
    <cellStyle name="Обычный 15 3" xfId="99"/>
    <cellStyle name="Обычный 15 4" xfId="100"/>
    <cellStyle name="Обычный 16" xfId="101"/>
    <cellStyle name="Обычный 16 2" xfId="102"/>
    <cellStyle name="Обычный 16 2 2" xfId="103"/>
    <cellStyle name="Обычный 16 3" xfId="104"/>
    <cellStyle name="Обычный 16 4" xfId="105"/>
    <cellStyle name="Обычный 17" xfId="106"/>
    <cellStyle name="Обычный 17 2" xfId="107"/>
    <cellStyle name="Обычный 18" xfId="108"/>
    <cellStyle name="Обычный 18 2" xfId="109"/>
    <cellStyle name="Обычный 18 3" xfId="110"/>
    <cellStyle name="Обычный 19" xfId="111"/>
    <cellStyle name="Обычный 19 2" xfId="112"/>
    <cellStyle name="Обычный 19 3" xfId="113"/>
    <cellStyle name="Обычный 2 10" xfId="114"/>
    <cellStyle name="Обычный 2 11" xfId="115"/>
    <cellStyle name="Обычный 2 12" xfId="116"/>
    <cellStyle name="Обычный 2 13" xfId="117"/>
    <cellStyle name="Обычный 2 14" xfId="118"/>
    <cellStyle name="Обычный 2 15" xfId="119"/>
    <cellStyle name="Обычный 2 16" xfId="120"/>
    <cellStyle name="Обычный 2 17" xfId="121"/>
    <cellStyle name="Обычный 2 18" xfId="122"/>
    <cellStyle name="Обычный 2 19" xfId="123"/>
    <cellStyle name="Обычный 2 2" xfId="124"/>
    <cellStyle name="Обычный 2 2 2" xfId="125"/>
    <cellStyle name="Обычный 2 2 2 2" xfId="126"/>
    <cellStyle name="Обычный 2 2 2 3" xfId="127"/>
    <cellStyle name="Обычный 2 2 2 4" xfId="128"/>
    <cellStyle name="Обычный 2 2 3" xfId="129"/>
    <cellStyle name="Обычный 2 2 4" xfId="130"/>
    <cellStyle name="Обычный 2 2 5" xfId="131"/>
    <cellStyle name="Обычный 2 2_Лист1" xfId="132"/>
    <cellStyle name="Обычный 2 20" xfId="133"/>
    <cellStyle name="Обычный 2 21" xfId="134"/>
    <cellStyle name="Обычный 2 22" xfId="135"/>
    <cellStyle name="Обычный 2 23" xfId="136"/>
    <cellStyle name="Обычный 2 24" xfId="137"/>
    <cellStyle name="Обычный 2 25" xfId="138"/>
    <cellStyle name="Обычный 2 26" xfId="139"/>
    <cellStyle name="Обычный 2 27" xfId="140"/>
    <cellStyle name="Обычный 2 28" xfId="141"/>
    <cellStyle name="Обычный 2 29" xfId="142"/>
    <cellStyle name="Обычный 2 3" xfId="143"/>
    <cellStyle name="Обычный 2 3 2" xfId="144"/>
    <cellStyle name="Обычный 2 3 3" xfId="145"/>
    <cellStyle name="Обычный 2 3 4" xfId="146"/>
    <cellStyle name="Обычный 2 3_!!Дорога объездная 10.12.2012" xfId="147"/>
    <cellStyle name="Обычный 2 30" xfId="148"/>
    <cellStyle name="Обычный 2 31" xfId="149"/>
    <cellStyle name="Обычный 2 32" xfId="150"/>
    <cellStyle name="Обычный 2 33" xfId="151"/>
    <cellStyle name="Обычный 2 34" xfId="152"/>
    <cellStyle name="Обычный 2 35" xfId="153"/>
    <cellStyle name="Обычный 2 36" xfId="154"/>
    <cellStyle name="Обычный 2 37" xfId="155"/>
    <cellStyle name="Обычный 2 38" xfId="156"/>
    <cellStyle name="Обычный 2 39" xfId="157"/>
    <cellStyle name="Обычный 2 4" xfId="158"/>
    <cellStyle name="Обычный 2 4 2" xfId="159"/>
    <cellStyle name="Обычный 2 4 3" xfId="160"/>
    <cellStyle name="Обычный 2 4_!!Дорога объездная 10.12.2012" xfId="161"/>
    <cellStyle name="Обычный 2 40" xfId="162"/>
    <cellStyle name="Обычный 2 41" xfId="163"/>
    <cellStyle name="Обычный 2 42" xfId="164"/>
    <cellStyle name="Обычный 2 43" xfId="165"/>
    <cellStyle name="Обычный 2 44" xfId="166"/>
    <cellStyle name="Обычный 2 45" xfId="167"/>
    <cellStyle name="Обычный 2 46" xfId="168"/>
    <cellStyle name="Обычный 2 47" xfId="169"/>
    <cellStyle name="Обычный 2 48" xfId="170"/>
    <cellStyle name="Обычный 2 49" xfId="171"/>
    <cellStyle name="Обычный 2 5" xfId="172"/>
    <cellStyle name="Обычный 2 50" xfId="173"/>
    <cellStyle name="Обычный 2 51" xfId="174"/>
    <cellStyle name="Обычный 2 6" xfId="175"/>
    <cellStyle name="Обычный 2 7" xfId="176"/>
    <cellStyle name="Обычный 2 7 2" xfId="177"/>
    <cellStyle name="Обычный 2 8" xfId="178"/>
    <cellStyle name="Обычный 2 8 2" xfId="179"/>
    <cellStyle name="Обычный 2 9" xfId="180"/>
    <cellStyle name="Обычный 2_!!Дорога объездная 10.12.2012" xfId="181"/>
    <cellStyle name="Обычный 20" xfId="182"/>
    <cellStyle name="Обычный 20 2" xfId="183"/>
    <cellStyle name="Обычный 20 3" xfId="184"/>
    <cellStyle name="Обычный 21" xfId="185"/>
    <cellStyle name="Обычный 21 2" xfId="186"/>
    <cellStyle name="Обычный 21 2 2" xfId="187"/>
    <cellStyle name="Обычный 21 3" xfId="188"/>
    <cellStyle name="Обычный 21 3 2" xfId="189"/>
    <cellStyle name="Обычный 21 4" xfId="190"/>
    <cellStyle name="Обычный 21 4 2" xfId="191"/>
    <cellStyle name="Обычный 21 5" xfId="192"/>
    <cellStyle name="Обычный 21 6" xfId="193"/>
    <cellStyle name="Обычный 22" xfId="194"/>
    <cellStyle name="Обычный 22 2" xfId="195"/>
    <cellStyle name="Обычный 22 2 2" xfId="196"/>
    <cellStyle name="Обычный 22 3" xfId="197"/>
    <cellStyle name="Обычный 22 3 2" xfId="198"/>
    <cellStyle name="Обычный 22 4" xfId="199"/>
    <cellStyle name="Обычный 22 4 2" xfId="200"/>
    <cellStyle name="Обычный 22 5" xfId="201"/>
    <cellStyle name="Обычный 23" xfId="202"/>
    <cellStyle name="Обычный 23 2" xfId="203"/>
    <cellStyle name="Обычный 24" xfId="204"/>
    <cellStyle name="Обычный 24 2" xfId="205"/>
    <cellStyle name="Обычный 24 3" xfId="206"/>
    <cellStyle name="Обычный 25" xfId="207"/>
    <cellStyle name="Обычный 25 2" xfId="208"/>
    <cellStyle name="Обычный 26" xfId="209"/>
    <cellStyle name="Обычный 26 2" xfId="210"/>
    <cellStyle name="Обычный 26 2 2" xfId="211"/>
    <cellStyle name="Обычный 26 3" xfId="212"/>
    <cellStyle name="Обычный 27" xfId="213"/>
    <cellStyle name="Обычный 27 2" xfId="214"/>
    <cellStyle name="Обычный 28" xfId="215"/>
    <cellStyle name="Обычный 28 2" xfId="216"/>
    <cellStyle name="Обычный 28 2 2" xfId="217"/>
    <cellStyle name="Обычный 28 3" xfId="218"/>
    <cellStyle name="Обычный 29" xfId="219"/>
    <cellStyle name="Обычный 29 2" xfId="220"/>
    <cellStyle name="Обычный 3" xfId="221"/>
    <cellStyle name="Обычный 3 10" xfId="222"/>
    <cellStyle name="Обычный 3 11" xfId="223"/>
    <cellStyle name="Обычный 3 12" xfId="224"/>
    <cellStyle name="Обычный 3 2" xfId="225"/>
    <cellStyle name="Обычный 3 2 2" xfId="226"/>
    <cellStyle name="Обычный 3 2 2 2" xfId="227"/>
    <cellStyle name="Обычный 3 2 3" xfId="228"/>
    <cellStyle name="Обычный 3 2 4" xfId="229"/>
    <cellStyle name="Обычный 3 2 5" xfId="230"/>
    <cellStyle name="Обычный 3 3" xfId="231"/>
    <cellStyle name="Обычный 3 3 2" xfId="232"/>
    <cellStyle name="Обычный 3 3 2 2" xfId="233"/>
    <cellStyle name="Обычный 3 3 3" xfId="234"/>
    <cellStyle name="Обычный 3 3 3 2" xfId="235"/>
    <cellStyle name="Обычный 3 3 3 3" xfId="236"/>
    <cellStyle name="Обычный 3 3 4" xfId="237"/>
    <cellStyle name="Обычный 3 4" xfId="238"/>
    <cellStyle name="Обычный 3 4 2" xfId="239"/>
    <cellStyle name="Обычный 3 5" xfId="240"/>
    <cellStyle name="Обычный 3 5 2" xfId="241"/>
    <cellStyle name="Обычный 3 6" xfId="242"/>
    <cellStyle name="Обычный 3 7" xfId="243"/>
    <cellStyle name="Обычный 3 8" xfId="244"/>
    <cellStyle name="Обычный 3 9" xfId="245"/>
    <cellStyle name="Обычный 3_!!ПЕРЕДЕЛКА СМЕТЫ _смета конечн_!! Укрупненный расчет_цена фикс_Приложение № 1+накопительная.xls" xfId="246"/>
    <cellStyle name="Обычный 30" xfId="247"/>
    <cellStyle name="Обычный 30 2" xfId="248"/>
    <cellStyle name="Обычный 30 2 2" xfId="249"/>
    <cellStyle name="Обычный 30 3" xfId="250"/>
    <cellStyle name="Обычный 31" xfId="251"/>
    <cellStyle name="Обычный 31 2" xfId="252"/>
    <cellStyle name="Обычный 31 2 2" xfId="253"/>
    <cellStyle name="Обычный 32" xfId="254"/>
    <cellStyle name="Обычный 32 2" xfId="255"/>
    <cellStyle name="Обычный 33" xfId="256"/>
    <cellStyle name="Обычный 33 2" xfId="257"/>
    <cellStyle name="Обычный 33 2 2" xfId="258"/>
    <cellStyle name="Обычный 34" xfId="259"/>
    <cellStyle name="Обычный 34 2" xfId="260"/>
    <cellStyle name="Обычный 34 2 2" xfId="261"/>
    <cellStyle name="Обычный 34 3" xfId="262"/>
    <cellStyle name="Обычный 34 3 2" xfId="263"/>
    <cellStyle name="Обычный 34 4" xfId="264"/>
    <cellStyle name="Обычный 35" xfId="265"/>
    <cellStyle name="Обычный 35 2" xfId="266"/>
    <cellStyle name="Обычный 35 2 2" xfId="267"/>
    <cellStyle name="Обычный 35 3" xfId="268"/>
    <cellStyle name="Обычный 36" xfId="269"/>
    <cellStyle name="Обычный 37" xfId="270"/>
    <cellStyle name="Обычный 37 2" xfId="271"/>
    <cellStyle name="Обычный 37 2 2" xfId="272"/>
    <cellStyle name="Обычный 37 3" xfId="273"/>
    <cellStyle name="Обычный 38" xfId="274"/>
    <cellStyle name="Обычный 38 2" xfId="275"/>
    <cellStyle name="Обычный 38 2 2" xfId="276"/>
    <cellStyle name="Обычный 38 3" xfId="277"/>
    <cellStyle name="Обычный 39" xfId="278"/>
    <cellStyle name="Обычный 39 2" xfId="279"/>
    <cellStyle name="Обычный 39 2 2" xfId="280"/>
    <cellStyle name="Обычный 39 3" xfId="281"/>
    <cellStyle name="Обычный 39 4" xfId="282"/>
    <cellStyle name="Обычный 4" xfId="283"/>
    <cellStyle name="Обычный 4 10" xfId="284"/>
    <cellStyle name="Обычный 4 11" xfId="285"/>
    <cellStyle name="Обычный 4 12" xfId="286"/>
    <cellStyle name="Обычный 4 13" xfId="287"/>
    <cellStyle name="Обычный 4 14" xfId="288"/>
    <cellStyle name="Обычный 4 15" xfId="289"/>
    <cellStyle name="Обычный 4 16" xfId="290"/>
    <cellStyle name="Обычный 4 17" xfId="291"/>
    <cellStyle name="Обычный 4 18" xfId="292"/>
    <cellStyle name="Обычный 4 19" xfId="293"/>
    <cellStyle name="Обычный 4 2" xfId="294"/>
    <cellStyle name="Обычный 4 2 2" xfId="295"/>
    <cellStyle name="Обычный 4 20" xfId="296"/>
    <cellStyle name="Обычный 4 3" xfId="297"/>
    <cellStyle name="Обычный 4 3 2" xfId="298"/>
    <cellStyle name="Обычный 4 4" xfId="299"/>
    <cellStyle name="Обычный 4 5" xfId="300"/>
    <cellStyle name="Обычный 4 6" xfId="301"/>
    <cellStyle name="Обычный 4 7" xfId="302"/>
    <cellStyle name="Обычный 4 8" xfId="303"/>
    <cellStyle name="Обычный 4 9" xfId="304"/>
    <cellStyle name="Обычный 4_!!Дорога объездная 10.12.2012" xfId="305"/>
    <cellStyle name="Обычный 40" xfId="306"/>
    <cellStyle name="Обычный 40 2" xfId="307"/>
    <cellStyle name="Обычный 40 2 2" xfId="308"/>
    <cellStyle name="Обычный 41" xfId="309"/>
    <cellStyle name="Обычный 41 2" xfId="310"/>
    <cellStyle name="Обычный 41 2 2" xfId="311"/>
    <cellStyle name="Обычный 41 3" xfId="312"/>
    <cellStyle name="Обычный 42" xfId="313"/>
    <cellStyle name="Обычный 42 2" xfId="314"/>
    <cellStyle name="Обычный 42 2 2" xfId="315"/>
    <cellStyle name="Обычный 43" xfId="316"/>
    <cellStyle name="Обычный 43 2" xfId="317"/>
    <cellStyle name="Обычный 43 2 2" xfId="318"/>
    <cellStyle name="Обычный 44" xfId="319"/>
    <cellStyle name="Обычный 44 2" xfId="320"/>
    <cellStyle name="Обычный 44 2 2" xfId="321"/>
    <cellStyle name="Обычный 45" xfId="322"/>
    <cellStyle name="Обычный 45 2" xfId="323"/>
    <cellStyle name="Обычный 45 2 2" xfId="324"/>
    <cellStyle name="Обычный 46" xfId="325"/>
    <cellStyle name="Обычный 46 2" xfId="326"/>
    <cellStyle name="Обычный 46 2 2" xfId="327"/>
    <cellStyle name="Обычный 47" xfId="328"/>
    <cellStyle name="Обычный 47 2" xfId="329"/>
    <cellStyle name="Обычный 47 2 2" xfId="330"/>
    <cellStyle name="Обычный 48 2" xfId="331"/>
    <cellStyle name="Обычный 48 2 2" xfId="332"/>
    <cellStyle name="Обычный 49 2" xfId="333"/>
    <cellStyle name="Обычный 49 2 2" xfId="334"/>
    <cellStyle name="Обычный 5" xfId="335"/>
    <cellStyle name="Обычный 5 10" xfId="336"/>
    <cellStyle name="Обычный 5 11" xfId="337"/>
    <cellStyle name="Обычный 5 12" xfId="338"/>
    <cellStyle name="Обычный 5 13" xfId="339"/>
    <cellStyle name="Обычный 5 14" xfId="340"/>
    <cellStyle name="Обычный 5 15" xfId="341"/>
    <cellStyle name="Обычный 5 16" xfId="342"/>
    <cellStyle name="Обычный 5 17" xfId="343"/>
    <cellStyle name="Обычный 5 18" xfId="344"/>
    <cellStyle name="Обычный 5 19" xfId="345"/>
    <cellStyle name="Обычный 5 2" xfId="346"/>
    <cellStyle name="Обычный 5 20" xfId="347"/>
    <cellStyle name="Обычный 5 21" xfId="348"/>
    <cellStyle name="Обычный 5 22" xfId="349"/>
    <cellStyle name="Обычный 5 23" xfId="350"/>
    <cellStyle name="Обычный 5 24" xfId="351"/>
    <cellStyle name="Обычный 5 25" xfId="352"/>
    <cellStyle name="Обычный 5 3" xfId="353"/>
    <cellStyle name="Обычный 5 4" xfId="354"/>
    <cellStyle name="Обычный 5 4 2" xfId="355"/>
    <cellStyle name="Обычный 5 5" xfId="356"/>
    <cellStyle name="Обычный 5 6" xfId="357"/>
    <cellStyle name="Обычный 5 7" xfId="358"/>
    <cellStyle name="Обычный 5 8" xfId="359"/>
    <cellStyle name="Обычный 5 9" xfId="360"/>
    <cellStyle name="Обычный 50 2" xfId="361"/>
    <cellStyle name="Обычный 50 2 2" xfId="362"/>
    <cellStyle name="Обычный 51 2" xfId="363"/>
    <cellStyle name="Обычный 51 2 2" xfId="364"/>
    <cellStyle name="Обычный 54 2" xfId="365"/>
    <cellStyle name="Обычный 54 2 2" xfId="366"/>
    <cellStyle name="Обычный 55 2" xfId="367"/>
    <cellStyle name="Обычный 55 2 2" xfId="368"/>
    <cellStyle name="Обычный 57 2" xfId="369"/>
    <cellStyle name="Обычный 57 2 2" xfId="370"/>
    <cellStyle name="Обычный 58 2" xfId="371"/>
    <cellStyle name="Обычный 58 2 2" xfId="372"/>
    <cellStyle name="Обычный 59 2" xfId="373"/>
    <cellStyle name="Обычный 59 2 2" xfId="374"/>
    <cellStyle name="Обычный 6" xfId="375"/>
    <cellStyle name="Обычный 6 2" xfId="376"/>
    <cellStyle name="Обычный 6 3" xfId="377"/>
    <cellStyle name="Обычный 6 3 2" xfId="378"/>
    <cellStyle name="Обычный 6 4" xfId="379"/>
    <cellStyle name="Обычный 6 5" xfId="380"/>
    <cellStyle name="Обычный 60 2" xfId="381"/>
    <cellStyle name="Обычный 60 2 2" xfId="382"/>
    <cellStyle name="Обычный 62 2" xfId="383"/>
    <cellStyle name="Обычный 62 2 2" xfId="384"/>
    <cellStyle name="Обычный 63 2" xfId="385"/>
    <cellStyle name="Обычный 63 2 2" xfId="386"/>
    <cellStyle name="Обычный 64 2" xfId="387"/>
    <cellStyle name="Обычный 64 2 2" xfId="388"/>
    <cellStyle name="Обычный 7" xfId="389"/>
    <cellStyle name="Обычный 7 2" xfId="390"/>
    <cellStyle name="Обычный 7 3" xfId="391"/>
    <cellStyle name="Обычный 7 3 2" xfId="392"/>
    <cellStyle name="Обычный 7 4" xfId="393"/>
    <cellStyle name="Обычный 7 5" xfId="394"/>
    <cellStyle name="Обычный 8" xfId="395"/>
    <cellStyle name="Обычный 8 2" xfId="396"/>
    <cellStyle name="Обычный 8 3" xfId="397"/>
    <cellStyle name="Обычный 8 4" xfId="398"/>
    <cellStyle name="Обычный 8 4 2" xfId="399"/>
    <cellStyle name="Обычный 8 5" xfId="400"/>
    <cellStyle name="Обычный 9" xfId="401"/>
    <cellStyle name="Обычный 9 2" xfId="402"/>
    <cellStyle name="Обычный 9 3" xfId="403"/>
    <cellStyle name="Обычный 9 4" xfId="404"/>
    <cellStyle name="Плохой 2" xfId="405"/>
    <cellStyle name="Пояснение 2" xfId="406"/>
    <cellStyle name="Примечание 2" xfId="407"/>
    <cellStyle name="Процентный 2" xfId="408"/>
    <cellStyle name="Процентный 2 2" xfId="409"/>
    <cellStyle name="Процентный 3" xfId="410"/>
    <cellStyle name="Связанная ячейка 2" xfId="411"/>
    <cellStyle name="Стиль 1" xfId="412"/>
    <cellStyle name="Стиль 1 2" xfId="413"/>
    <cellStyle name="Текст предупреждения 2" xfId="414"/>
    <cellStyle name="Титул" xfId="415"/>
    <cellStyle name="Финансовый 10" xfId="416"/>
    <cellStyle name="Финансовый 10 2" xfId="417"/>
    <cellStyle name="Финансовый 11" xfId="418"/>
    <cellStyle name="Финансовый 12" xfId="419"/>
    <cellStyle name="Финансовый 13" xfId="420"/>
    <cellStyle name="Финансовый 14" xfId="421"/>
    <cellStyle name="Финансовый 15" xfId="422"/>
    <cellStyle name="Финансовый 16" xfId="423"/>
    <cellStyle name="Финансовый 2 10" xfId="424"/>
    <cellStyle name="Финансовый 2 2" xfId="425"/>
    <cellStyle name="Финансовый 2 2 2" xfId="426"/>
    <cellStyle name="Финансовый 2 2 2 2" xfId="427"/>
    <cellStyle name="Финансовый 2 2 3" xfId="428"/>
    <cellStyle name="Финансовый 2 2 4" xfId="429"/>
    <cellStyle name="Финансовый 2 3" xfId="430"/>
    <cellStyle name="Финансовый 2 3 2" xfId="431"/>
    <cellStyle name="Финансовый 2 4" xfId="432"/>
    <cellStyle name="Финансовый 2 4 2" xfId="433"/>
    <cellStyle name="Финансовый 2 5" xfId="434"/>
    <cellStyle name="Финансовый 2 5 2" xfId="435"/>
    <cellStyle name="Финансовый 2 6" xfId="436"/>
    <cellStyle name="Финансовый 2 7" xfId="437"/>
    <cellStyle name="Финансовый 2 8" xfId="438"/>
    <cellStyle name="Финансовый 2 9" xfId="439"/>
    <cellStyle name="Финансовый 3" xfId="440"/>
    <cellStyle name="Финансовый 3 2" xfId="441"/>
    <cellStyle name="Финансовый 3 2 2" xfId="442"/>
    <cellStyle name="Финансовый 3 2 3" xfId="443"/>
    <cellStyle name="Финансовый 3 3" xfId="444"/>
    <cellStyle name="Финансовый 3 3 2" xfId="445"/>
    <cellStyle name="Финансовый 3 4" xfId="446"/>
    <cellStyle name="Финансовый 3 5" xfId="447"/>
    <cellStyle name="Финансовый 4" xfId="448"/>
    <cellStyle name="Финансовый 4 2" xfId="449"/>
    <cellStyle name="Финансовый 4 2 2" xfId="450"/>
    <cellStyle name="Финансовый 4 2 3" xfId="451"/>
    <cellStyle name="Финансовый 4 3" xfId="452"/>
    <cellStyle name="Финансовый 4 3 2" xfId="453"/>
    <cellStyle name="Финансовый 4 4" xfId="454"/>
    <cellStyle name="Финансовый 4 5" xfId="455"/>
    <cellStyle name="Финансовый 5" xfId="456"/>
    <cellStyle name="Финансовый 5 2" xfId="457"/>
    <cellStyle name="Финансовый 5 2 2" xfId="458"/>
    <cellStyle name="Финансовый 5 3" xfId="459"/>
    <cellStyle name="Финансовый 6" xfId="460"/>
    <cellStyle name="Финансовый 6 2" xfId="461"/>
    <cellStyle name="Финансовый 6 3" xfId="462"/>
    <cellStyle name="Финансовый 7" xfId="463"/>
    <cellStyle name="Финансовый 7 2" xfId="464"/>
    <cellStyle name="Финансовый 7 3" xfId="465"/>
    <cellStyle name="Финансовый 7 4" xfId="466"/>
    <cellStyle name="Финансовый 8" xfId="467"/>
    <cellStyle name="Финансовый 9" xfId="468"/>
    <cellStyle name="Хороший 2" xfId="469"/>
    <cellStyle name="Хороший 2 2" xfId="470"/>
    <cellStyle name="Хороший 3" xfId="471"/>
    <cellStyle name="Хороший 4" xfId="472"/>
    <cellStyle name="Обычный 10 6" xfId="473"/>
    <cellStyle name="Обычный 10 7" xfId="474"/>
    <cellStyle name="Обычный 10 8" xfId="475"/>
    <cellStyle name="Обычный 3 2 2 3" xfId="476"/>
    <cellStyle name="Обычный 3 2 2 4" xfId="477"/>
    <cellStyle name="Процентный 4" xfId="478"/>
    <cellStyle name="Финансовый 17" xfId="479"/>
    <cellStyle name="Финансовый 2 2 4 2" xfId="480"/>
    <cellStyle name="Финансовый 17 2" xfId="48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externalLink" Target="/xl/externalLinks/externalLink3.xml" Id="rId5" /><Relationship Type="http://schemas.openxmlformats.org/officeDocument/2006/relationships/externalLink" Target="/xl/externalLinks/externalLink4.xml" Id="rId6" /><Relationship Type="http://schemas.openxmlformats.org/officeDocument/2006/relationships/externalLink" Target="/xl/externalLinks/externalLink5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2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'Волгоградский 32 кор'!$L$84:$AB$84</f>
              <numCache>
                <formatCode>0.00%</formatCode>
                <ptCount val="17"/>
                <pt idx="0">
                  <v>0.0019</v>
                </pt>
                <pt idx="1">
                  <v>0.0102</v>
                </pt>
                <pt idx="2">
                  <v>0.0185</v>
                </pt>
                <pt idx="3">
                  <v>0.0268</v>
                </pt>
                <pt idx="4">
                  <v>0.0562</v>
                </pt>
                <pt idx="5">
                  <v>0.1078</v>
                </pt>
                <pt idx="6">
                  <v>0.1594</v>
                </pt>
                <pt idx="7">
                  <v>0.2118</v>
                </pt>
                <pt idx="8">
                  <v>0.256</v>
                </pt>
                <pt idx="9">
                  <v>0.287</v>
                </pt>
                <pt idx="10">
                  <v>0.3163</v>
                </pt>
                <pt idx="11">
                  <v>0.3574</v>
                </pt>
                <pt idx="12">
                  <v>0.3987</v>
                </pt>
                <pt idx="13">
                  <v>0.442</v>
                </pt>
                <pt idx="14">
                  <v>0.4984</v>
                </pt>
                <pt idx="15">
                  <v>0.5548</v>
                </pt>
                <pt idx="16">
                  <v>0.5957</v>
                </pt>
              </numCache>
            </numRef>
          </val>
          <smooth val="0"/>
        </ser>
        <ser>
          <idx val="3"/>
          <order val="1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'Волгоградский 32 кор'!$L$81:$AB$81</f>
              <numCache>
                <formatCode>0.00%</formatCode>
                <ptCount val="17"/>
                <pt idx="0">
                  <v>0.0014</v>
                </pt>
                <pt idx="1">
                  <v>0.0043</v>
                </pt>
                <pt idx="2">
                  <v>0.0086</v>
                </pt>
                <pt idx="3">
                  <v>0.0183</v>
                </pt>
                <pt idx="4">
                  <v>0.0438</v>
                </pt>
                <pt idx="5">
                  <v>0.0704</v>
                </pt>
                <pt idx="6">
                  <v>0.0901</v>
                </pt>
                <pt idx="7">
                  <v>0.1061</v>
                </pt>
                <pt idx="8">
                  <v>0.13</v>
                </pt>
                <pt idx="9">
                  <v>0.1544</v>
                </pt>
                <pt idx="10">
                  <v>0.1722</v>
                </pt>
                <pt idx="11">
                  <v>0.1941</v>
                </pt>
                <pt idx="12">
                  <v>0.224</v>
                </pt>
                <pt idx="13">
                  <v>0.272</v>
                </pt>
                <pt idx="14">
                  <v>0.3151</v>
                </pt>
                <pt idx="15">
                  <v>0.3583</v>
                </pt>
                <pt idx="16">
                  <v>0.3886</v>
                </pt>
              </numCache>
            </numRef>
          </val>
          <smooth val="0"/>
        </ser>
        <ser>
          <idx val="4"/>
          <order val="2"/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'Волгоградский 32 кор'!$L$76:$AB$76</f>
              <numCache>
                <formatCode>0.00%</formatCode>
                <ptCount val="17"/>
                <pt idx="0">
                  <v>0.0124</v>
                </pt>
                <pt idx="1">
                  <v>0.0249</v>
                </pt>
                <pt idx="2">
                  <v>0.0373</v>
                </pt>
                <pt idx="3">
                  <v>0.0466</v>
                </pt>
                <pt idx="4">
                  <v>0.0795</v>
                </pt>
                <pt idx="5">
                  <v>0.0973</v>
                </pt>
                <pt idx="6">
                  <v>0.1105</v>
                </pt>
                <pt idx="7">
                  <v>0.1523</v>
                </pt>
                <pt idx="8">
                  <v>0.1815</v>
                </pt>
                <pt idx="9">
                  <v>0.2104</v>
                </pt>
                <pt idx="10">
                  <v>0.2504</v>
                </pt>
                <pt idx="11">
                  <v>0.2651</v>
                </pt>
                <pt idx="12">
                  <v>0.3411</v>
                </pt>
                <pt idx="13">
                  <v>0.4197</v>
                </pt>
                <pt idx="14">
                  <v>0.4544</v>
                </pt>
                <pt idx="15">
                  <v>0.487</v>
                </pt>
                <pt idx="16">
                  <v>0.5506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854304"/>
        <axId val="898584528"/>
      </lineChart>
      <catAx>
        <axId val="6418543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898584528"/>
        <crosses val="autoZero"/>
        <auto val="1"/>
        <lblAlgn val="ctr"/>
        <lblOffset val="100"/>
        <noMultiLvlLbl val="0"/>
      </catAx>
      <valAx>
        <axId val="89858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85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'Волгоградский 32 кор'!$L$72:$AB$72</f>
              <numCache>
                <formatCode>0.00</formatCode>
                <ptCount val="17"/>
                <pt idx="0">
                  <v>0.12</v>
                </pt>
                <pt idx="1">
                  <v>0.17</v>
                </pt>
                <pt idx="2">
                  <v>0.23</v>
                </pt>
                <pt idx="3">
                  <v>0.39</v>
                </pt>
                <pt idx="4">
                  <v>0.55</v>
                </pt>
                <pt idx="5">
                  <v>0.72</v>
                </pt>
                <pt idx="6">
                  <v>0.82</v>
                </pt>
                <pt idx="7">
                  <v>0.7</v>
                </pt>
                <pt idx="8">
                  <v>0.72</v>
                </pt>
                <pt idx="9">
                  <v>0.73</v>
                </pt>
                <pt idx="10">
                  <v>0.6899999999999999</v>
                </pt>
                <pt idx="11">
                  <v>0.73</v>
                </pt>
                <pt idx="12">
                  <v>0.66</v>
                </pt>
                <pt idx="13">
                  <v>0.65</v>
                </pt>
                <pt idx="14">
                  <v>0.6899999999999999</v>
                </pt>
                <pt idx="15">
                  <v>0.74</v>
                </pt>
                <pt idx="16">
                  <v>0.71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'Волгоградский 32 кор'!$L$79:$AB$79</f>
              <numCache>
                <formatCode>0.00</formatCode>
                <ptCount val="17"/>
                <pt idx="0">
                  <v>0.74</v>
                </pt>
                <pt idx="1">
                  <v>0.42</v>
                </pt>
                <pt idx="2">
                  <v>0.46</v>
                </pt>
                <pt idx="3">
                  <v>0.68</v>
                </pt>
                <pt idx="4">
                  <v>0.78</v>
                </pt>
                <pt idx="5">
                  <v>0.65</v>
                </pt>
                <pt idx="6">
                  <v>0.57</v>
                </pt>
                <pt idx="7">
                  <v>0.5</v>
                </pt>
                <pt idx="8">
                  <v>0.51</v>
                </pt>
                <pt idx="9">
                  <v>0.54</v>
                </pt>
                <pt idx="10">
                  <v>0.54</v>
                </pt>
                <pt idx="11">
                  <v>0.54</v>
                </pt>
                <pt idx="12">
                  <v>0.5600000000000001</v>
                </pt>
                <pt idx="13">
                  <v>0.62</v>
                </pt>
                <pt idx="14">
                  <v>0.63</v>
                </pt>
                <pt idx="15">
                  <v>0.65</v>
                </pt>
                <pt idx="16">
                  <v>0.65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'Волгоградский 32 кор'!$L$85:$AB$85</f>
              <numCache>
                <formatCode>General</formatCode>
                <ptCount val="1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854304"/>
        <axId val="898584528"/>
      </lineChart>
      <catAx>
        <axId val="6418543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898584528"/>
        <crosses val="autoZero"/>
        <auto val="1"/>
        <lblAlgn val="ctr"/>
        <lblOffset val="100"/>
        <noMultiLvlLbl val="0"/>
      </catAx>
      <valAx>
        <axId val="89858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85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'Волгоградский 32 кор'!$L$86:$AB$86</f>
              <numCache>
                <formatCode>General</formatCode>
                <ptCount val="17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  <pt idx="4">
                  <v>25</v>
                </pt>
                <pt idx="5">
                  <v>25</v>
                </pt>
                <pt idx="6">
                  <v>25</v>
                </pt>
                <pt idx="7">
                  <v>25</v>
                </pt>
                <pt idx="8">
                  <v>25</v>
                </pt>
                <pt idx="9">
                  <v>25</v>
                </pt>
                <pt idx="10">
                  <v>25</v>
                </pt>
                <pt idx="11">
                  <v>25</v>
                </pt>
                <pt idx="12">
                  <v>25</v>
                </pt>
                <pt idx="13">
                  <v>25</v>
                </pt>
                <pt idx="14">
                  <v>25</v>
                </pt>
                <pt idx="15">
                  <v>25</v>
                </pt>
                <pt idx="16">
                  <v>25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'Волгоградский 32 кор'!$L$82:$AB$82</f>
              <numCache>
                <formatCode>0.00</formatCode>
                <ptCount val="17"/>
                <pt idx="0">
                  <v>33.78</v>
                </pt>
                <pt idx="1">
                  <v>59.52</v>
                </pt>
                <pt idx="2">
                  <v>54.35</v>
                </pt>
                <pt idx="3">
                  <v>36.76</v>
                </pt>
                <pt idx="4">
                  <v>32.05</v>
                </pt>
                <pt idx="5">
                  <v>38.46</v>
                </pt>
                <pt idx="6">
                  <v>43.86</v>
                </pt>
                <pt idx="7">
                  <v>50</v>
                </pt>
                <pt idx="8">
                  <v>49.02</v>
                </pt>
                <pt idx="9">
                  <v>46.3</v>
                </pt>
                <pt idx="10">
                  <v>46.3</v>
                </pt>
                <pt idx="11">
                  <v>46.3</v>
                </pt>
                <pt idx="12">
                  <v>44.64</v>
                </pt>
                <pt idx="13">
                  <v>40.32</v>
                </pt>
                <pt idx="14">
                  <v>39.68</v>
                </pt>
                <pt idx="15">
                  <v>38.46</v>
                </pt>
                <pt idx="16">
                  <v>38.46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854304"/>
        <axId val="898584528"/>
      </lineChart>
      <catAx>
        <axId val="6418543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898584528"/>
        <crosses val="autoZero"/>
        <auto val="1"/>
        <lblAlgn val="ctr"/>
        <lblOffset val="100"/>
        <noMultiLvlLbl val="0"/>
      </catAx>
      <valAx>
        <axId val="89858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85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1"/>
          <order val="0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'Волгоградский 32 кор'!$L$56:$AC$56</f>
              <numCache>
                <formatCode>_("₽"* #,##0.00_);_("₽"* \(#,##0.00\);_("₽"* "-"??_);_(@_)</formatCode>
                <ptCount val="18"/>
                <pt idx="0">
                  <v>5445635.53</v>
                </pt>
                <pt idx="1">
                  <v>8168453.29</v>
                </pt>
                <pt idx="2">
                  <v>10891271.05</v>
                </pt>
                <pt idx="3">
                  <v>17381409.82</v>
                </pt>
                <pt idx="4">
                  <v>33253699.84</v>
                </pt>
                <pt idx="5">
                  <v>44581803.08</v>
                </pt>
                <pt idx="6">
                  <v>48914895.87</v>
                </pt>
                <pt idx="7">
                  <v>50388352.45</v>
                </pt>
                <pt idx="8">
                  <v>54892786.18</v>
                </pt>
                <pt idx="9">
                  <v>58672362.01</v>
                </pt>
                <pt idx="10">
                  <v>59475232.9</v>
                </pt>
                <pt idx="11">
                  <v>61475387.15</v>
                </pt>
                <pt idx="12">
                  <v>65463522.82</v>
                </pt>
                <pt idx="13">
                  <v>73837977.59</v>
                </pt>
                <pt idx="14">
                  <v>79812966.58</v>
                </pt>
                <pt idx="15">
                  <v>85106394.84</v>
                </pt>
                <pt idx="16">
                  <v>86868330.73999999</v>
                </pt>
              </numCache>
            </numRef>
          </val>
          <smooth val="0"/>
        </ser>
        <ser>
          <idx val="2"/>
          <order val="1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'Волгоградский 32 кор'!$L$53:$AC$53</f>
              <numCache>
                <formatCode>_("₽"* #,##0.00_);_("₽"* \(#,##0.00\);_("₽"* "-"??_);_(@_)</formatCode>
                <ptCount val="18"/>
                <pt idx="0">
                  <v>7312524.3</v>
                </pt>
                <pt idx="1">
                  <v>19404367.5</v>
                </pt>
                <pt idx="2">
                  <v>23434981.9</v>
                </pt>
                <pt idx="3">
                  <v>25450289.1</v>
                </pt>
                <pt idx="4">
                  <v>42724075.92</v>
                </pt>
                <pt idx="5">
                  <v>68283067.76000001</v>
                </pt>
                <pt idx="6">
                  <v>86539490.5</v>
                </pt>
                <pt idx="7">
                  <v>100626096.12</v>
                </pt>
                <pt idx="8">
                  <v>108082765.97</v>
                </pt>
                <pt idx="9">
                  <v>109043704.59</v>
                </pt>
                <pt idx="10">
                  <v>109255617</v>
                </pt>
                <pt idx="11">
                  <v>113190965.96</v>
                </pt>
                <pt idx="12">
                  <v>116529941.96</v>
                </pt>
                <pt idx="13">
                  <v>119960969.28</v>
                </pt>
                <pt idx="14">
                  <v>126254222.32</v>
                </pt>
                <pt idx="15">
                  <v>131760818.73</v>
                </pt>
                <pt idx="16">
                  <v>133150034.45</v>
                </pt>
                <pt idx="17">
                  <v>137753566.7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1627727"/>
        <axId val="101642287"/>
      </lineChart>
      <catAx>
        <axId val="10162772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1642287"/>
        <crosses val="autoZero"/>
        <auto val="1"/>
        <lblAlgn val="ctr"/>
        <lblOffset val="100"/>
        <noMultiLvlLbl val="0"/>
      </catAx>
      <valAx>
        <axId val="1016422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&quot;₽&quot;* #,##0.00_);_(&quot;₽&quot;* \(#,##0.00\);_(&quot;₽&quot;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1627727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2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ВЛГ!$L$169:$AB$169</f>
              <numCache>
                <formatCode>0.00%</formatCode>
                <ptCount val="17"/>
                <pt idx="0">
                  <v>0.0019</v>
                </pt>
                <pt idx="1">
                  <v>0.0102</v>
                </pt>
                <pt idx="2">
                  <v>0.0185</v>
                </pt>
                <pt idx="3">
                  <v>0.0268</v>
                </pt>
                <pt idx="4">
                  <v>0.0562</v>
                </pt>
                <pt idx="5">
                  <v>0.1078</v>
                </pt>
                <pt idx="6">
                  <v>0.1594</v>
                </pt>
                <pt idx="7">
                  <v>0.2118</v>
                </pt>
                <pt idx="8">
                  <v>0.256</v>
                </pt>
                <pt idx="9">
                  <v>0.287</v>
                </pt>
                <pt idx="10">
                  <v>0.3163</v>
                </pt>
                <pt idx="11">
                  <v>0.3574</v>
                </pt>
                <pt idx="12">
                  <v>0.3987</v>
                </pt>
                <pt idx="13">
                  <v>0.442</v>
                </pt>
                <pt idx="14">
                  <v>0.4984</v>
                </pt>
                <pt idx="15">
                  <v>0.5548</v>
                </pt>
                <pt idx="16">
                  <v>0.5957</v>
                </pt>
              </numCache>
            </numRef>
          </val>
          <smooth val="0"/>
        </ser>
        <ser>
          <idx val="3"/>
          <order val="1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ВЛГ!$L$166:$AB$166</f>
              <numCache>
                <formatCode>0.00%</formatCode>
                <ptCount val="17"/>
                <pt idx="0">
                  <v>0.0014</v>
                </pt>
                <pt idx="1">
                  <v>0.0043</v>
                </pt>
                <pt idx="2">
                  <v>0.0086</v>
                </pt>
                <pt idx="3">
                  <v>0.0183</v>
                </pt>
                <pt idx="4">
                  <v>0.0438</v>
                </pt>
                <pt idx="5">
                  <v>0.0704</v>
                </pt>
                <pt idx="6">
                  <v>0.0901</v>
                </pt>
                <pt idx="7">
                  <v>0.1061</v>
                </pt>
                <pt idx="8">
                  <v>0.13</v>
                </pt>
                <pt idx="9">
                  <v>0.1544</v>
                </pt>
                <pt idx="10">
                  <v>0.1722</v>
                </pt>
                <pt idx="11">
                  <v>0.1941</v>
                </pt>
                <pt idx="12">
                  <v>0.224</v>
                </pt>
                <pt idx="13">
                  <v>0.272</v>
                </pt>
                <pt idx="14">
                  <v>0.3151</v>
                </pt>
                <pt idx="15">
                  <v>0.3583</v>
                </pt>
                <pt idx="16">
                  <v>0.3886</v>
                </pt>
              </numCache>
            </numRef>
          </val>
          <smooth val="0"/>
        </ser>
        <ser>
          <idx val="4"/>
          <order val="2"/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ВЛГ!$L$161:$AB$161</f>
              <numCache>
                <formatCode>0.00%</formatCode>
                <ptCount val="17"/>
                <pt idx="0">
                  <v>0.0124</v>
                </pt>
                <pt idx="1">
                  <v>0.0249</v>
                </pt>
                <pt idx="2">
                  <v>0.0373</v>
                </pt>
                <pt idx="3">
                  <v>0.0466</v>
                </pt>
                <pt idx="4">
                  <v>0.0795</v>
                </pt>
                <pt idx="5">
                  <v>0.0973</v>
                </pt>
                <pt idx="6">
                  <v>0.1105</v>
                </pt>
                <pt idx="7">
                  <v>0.1523</v>
                </pt>
                <pt idx="8">
                  <v>0.1815</v>
                </pt>
                <pt idx="9">
                  <v>0.2104</v>
                </pt>
                <pt idx="10">
                  <v>0.2504</v>
                </pt>
                <pt idx="11">
                  <v>0.2651</v>
                </pt>
                <pt idx="12">
                  <v>0.3411</v>
                </pt>
                <pt idx="13">
                  <v>0.4197</v>
                </pt>
                <pt idx="14">
                  <v>0.4544</v>
                </pt>
                <pt idx="15">
                  <v>0.487</v>
                </pt>
                <pt idx="16">
                  <v>0.5506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854304"/>
        <axId val="898584528"/>
      </lineChart>
      <catAx>
        <axId val="6418543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898584528"/>
        <crosses val="autoZero"/>
        <auto val="1"/>
        <lblAlgn val="ctr"/>
        <lblOffset val="100"/>
        <noMultiLvlLbl val="0"/>
      </catAx>
      <valAx>
        <axId val="89858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85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ВЛГ!$L$157:$AB$157</f>
              <numCache>
                <formatCode>0.00</formatCode>
                <ptCount val="17"/>
                <pt idx="0">
                  <v>0.12</v>
                </pt>
                <pt idx="1">
                  <v>0.17</v>
                </pt>
                <pt idx="2">
                  <v>0.23</v>
                </pt>
                <pt idx="3">
                  <v>0.39</v>
                </pt>
                <pt idx="4">
                  <v>0.55</v>
                </pt>
                <pt idx="5">
                  <v>0.72</v>
                </pt>
                <pt idx="6">
                  <v>0.82</v>
                </pt>
                <pt idx="7">
                  <v>0.7</v>
                </pt>
                <pt idx="8">
                  <v>0.72</v>
                </pt>
                <pt idx="9">
                  <v>0.73</v>
                </pt>
                <pt idx="10">
                  <v>0.6899999999999999</v>
                </pt>
                <pt idx="11">
                  <v>0.73</v>
                </pt>
                <pt idx="12">
                  <v>0.66</v>
                </pt>
                <pt idx="13">
                  <v>0.65</v>
                </pt>
                <pt idx="14">
                  <v>0.6899999999999999</v>
                </pt>
                <pt idx="15">
                  <v>0.74</v>
                </pt>
                <pt idx="16">
                  <v>0.71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ВЛГ!$L$164:$AB$164</f>
              <numCache>
                <formatCode>0.00</formatCode>
                <ptCount val="17"/>
                <pt idx="0">
                  <v>0.74</v>
                </pt>
                <pt idx="1">
                  <v>0.42</v>
                </pt>
                <pt idx="2">
                  <v>0.46</v>
                </pt>
                <pt idx="3">
                  <v>0.68</v>
                </pt>
                <pt idx="4">
                  <v>0.78</v>
                </pt>
                <pt idx="5">
                  <v>0.65</v>
                </pt>
                <pt idx="6">
                  <v>0.57</v>
                </pt>
                <pt idx="7">
                  <v>0.5</v>
                </pt>
                <pt idx="8">
                  <v>0.51</v>
                </pt>
                <pt idx="9">
                  <v>0.54</v>
                </pt>
                <pt idx="10">
                  <v>0.54</v>
                </pt>
                <pt idx="11">
                  <v>0.54</v>
                </pt>
                <pt idx="12">
                  <v>0.5600000000000001</v>
                </pt>
                <pt idx="13">
                  <v>0.62</v>
                </pt>
                <pt idx="14">
                  <v>0.63</v>
                </pt>
                <pt idx="15">
                  <v>0.65</v>
                </pt>
                <pt idx="16">
                  <v>0.65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ВЛГ!$L$170:$AB$170</f>
              <numCache>
                <formatCode>General</formatCode>
                <ptCount val="17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854304"/>
        <axId val="898584528"/>
      </lineChart>
      <catAx>
        <axId val="6418543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898584528"/>
        <crosses val="autoZero"/>
        <auto val="1"/>
        <lblAlgn val="ctr"/>
        <lblOffset val="100"/>
        <noMultiLvlLbl val="0"/>
      </catAx>
      <valAx>
        <axId val="89858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85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ВЛГ!$L$171:$AB$171</f>
              <numCache>
                <formatCode>General</formatCode>
                <ptCount val="17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  <pt idx="4">
                  <v>25</v>
                </pt>
                <pt idx="5">
                  <v>25</v>
                </pt>
                <pt idx="6">
                  <v>25</v>
                </pt>
                <pt idx="7">
                  <v>25</v>
                </pt>
                <pt idx="8">
                  <v>25</v>
                </pt>
                <pt idx="9">
                  <v>25</v>
                </pt>
                <pt idx="10">
                  <v>25</v>
                </pt>
                <pt idx="11">
                  <v>25</v>
                </pt>
                <pt idx="12">
                  <v>25</v>
                </pt>
                <pt idx="13">
                  <v>25</v>
                </pt>
                <pt idx="14">
                  <v>25</v>
                </pt>
                <pt idx="15">
                  <v>25</v>
                </pt>
                <pt idx="16">
                  <v>25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ВЛГ!$L$167:$AB$167</f>
              <numCache>
                <formatCode>0.00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854304"/>
        <axId val="898584528"/>
      </lineChart>
      <catAx>
        <axId val="6418543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898584528"/>
        <crosses val="autoZero"/>
        <auto val="1"/>
        <lblAlgn val="ctr"/>
        <lblOffset val="100"/>
        <noMultiLvlLbl val="0"/>
      </catAx>
      <valAx>
        <axId val="89858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85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1"/>
          <order val="0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ВЛГ!$L$141:$AC$141</f>
              <numCache>
                <formatCode>_("₽"* #,##0.00_);_("₽"* \(#,##0.00\);_("₽"* "-"??_);_(@_)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ser>
          <idx val="2"/>
          <order val="1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ВЛГ!$L$138:$AC$138</f>
              <numCache>
                <formatCode>_("₽"* #,##0.00_);_("₽"* \(#,##0.00\);_("₽"* "-"??_);_(@_)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1627727"/>
        <axId val="101642287"/>
      </lineChart>
      <catAx>
        <axId val="10162772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1642287"/>
        <crosses val="autoZero"/>
        <auto val="1"/>
        <lblAlgn val="ctr"/>
        <lblOffset val="100"/>
        <noMultiLvlLbl val="0"/>
      </catAx>
      <valAx>
        <axId val="1016422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&quot;₽&quot;* #,##0.00_);_(&quot;₽&quot;* \(#,##0.00\);_(&quot;₽&quot;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1627727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График выполнения работ</a:t>
            </a:r>
          </a:p>
        </rich>
      </tx>
    </title>
    <plotArea>
      <scatterChart>
        <ser>
          <idx val="0"/>
          <order val="0"/>
          <tx>
            <strRef>
              <f>'ВЛГ'!K56</f>
            </strRef>
          </tx>
          <spPr>
            <a:ln w="100050">
              <a:solidFill>
                <a:srgbClr val="FF9900"/>
              </a:solidFill>
              <a:prstDash val="solid"/>
            </a:ln>
          </spPr>
          <marker>
            <symbol val="x"/>
            <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spPr>
          </marker>
          <xVal>
            <numRef>
              <f>'ВЛГ'!$L$50:$AJ$50</f>
            </numRef>
          </xVal>
          <yVal>
            <numRef>
              <f>'ВЛГ'!$L$56:$AJ$56</f>
            </numRef>
          </yVal>
          <smooth val="1"/>
        </ser>
        <ser>
          <idx val="1"/>
          <order val="1"/>
          <tx>
            <strRef>
              <f>'ВЛГ'!K62</f>
            </strRef>
          </tx>
          <spPr>
            <a:ln w="100050">
              <a:solidFill>
                <a:srgbClr val="00AA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'ВЛГ'!$L$50:$AJ$50</f>
            </numRef>
          </xVal>
          <yVal>
            <numRef>
              <f>'ВЛГ'!$L$62:$AJ$62</f>
            </numRef>
          </yVal>
        </ser>
        <ser>
          <idx val="2"/>
          <order val="2"/>
          <tx>
            <strRef>
              <f>'ВЛГ'!K59</f>
            </strRef>
          </tx>
          <spPr>
            <a:ln w="100050">
              <a:solidFill>
                <a:srgbClr val="00FF66"/>
              </a:solidFill>
              <a:prstDash val="sysDash"/>
            </a:ln>
          </spPr>
          <marker>
            <symbol val="triangle"/>
            <spPr>
              <a:solidFill>
                <a:srgbClr val="00FF66"/>
              </a:solidFill>
              <a:ln>
                <a:solidFill>
                  <a:srgbClr val="00FF66"/>
                </a:solidFill>
                <a:prstDash val="solid"/>
              </a:ln>
            </spPr>
          </marker>
          <xVal>
            <numRef>
              <f>'ВЛГ'!$L$50:$AJ$50</f>
            </numRef>
          </xVal>
          <yVal>
            <numRef>
              <f>'ВЛГ'!$L$59:$AJ$59</f>
            </numRef>
          </yVal>
        </ser>
        <axId val="10"/>
        <axId val="20"/>
      </scatterChart>
      <valAx>
        <axId val="10"/>
        <scaling>
          <orientation val="minMax"/>
          <max val="25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месяцы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3799999999.2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проценты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chart" Target="/xl/charts/chart9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17</col>
      <colOff>1211034</colOff>
      <row>88</row>
      <rowOff>159203</rowOff>
    </from>
    <to>
      <col>26</col>
      <colOff>625928</colOff>
      <row>112</row>
      <rowOff>163286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27216</colOff>
      <row>89</row>
      <rowOff>0</rowOff>
    </from>
    <to>
      <col>17</col>
      <colOff>938894</colOff>
      <row>113</row>
      <rowOff>13607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26</col>
      <colOff>744681</colOff>
      <row>88</row>
      <rowOff>225136</rowOff>
    </from>
    <to>
      <col>35</col>
      <colOff>95252</colOff>
      <row>112</row>
      <rowOff>229219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18</col>
      <colOff>0</colOff>
      <row>113</row>
      <rowOff>23091</rowOff>
    </from>
    <to>
      <col>26</col>
      <colOff>611908</colOff>
      <row>138</row>
      <rowOff>46181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17</col>
      <colOff>1211034</colOff>
      <row>173</row>
      <rowOff>159203</rowOff>
    </from>
    <to>
      <col>26</col>
      <colOff>625928</colOff>
      <row>197</row>
      <rowOff>163286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27216</colOff>
      <row>174</row>
      <rowOff>0</rowOff>
    </from>
    <to>
      <col>17</col>
      <colOff>938894</colOff>
      <row>198</row>
      <rowOff>13607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26</col>
      <colOff>744681</colOff>
      <row>173</row>
      <rowOff>225136</rowOff>
    </from>
    <to>
      <col>35</col>
      <colOff>95252</colOff>
      <row>197</row>
      <rowOff>229219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18</col>
      <colOff>0</colOff>
      <row>198</row>
      <rowOff>23091</rowOff>
    </from>
    <to>
      <col>26</col>
      <colOff>611908</colOff>
      <row>223</row>
      <rowOff>46181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oneCellAnchor>
    <from>
      <col>11</col>
      <colOff>0</colOff>
      <row>84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!&#1057;&#1084;&#1077;&#1090;&#1085;&#1099;&#1081;%20&#1086;&#1090;&#1076;&#1077;&#1083;/1%20&#1058;&#1045;&#1053;&#1044;&#1045;&#1056;&#1067;/&#1071;&#1084;&#1086;&#1085;&#1090;&#1086;&#1074;&#1086;/&#1057;&#1052;&#1056;/&#1043;&#1055;/&#1082;&#1086;&#1088;&#1087;.%201,2,3/&#1050;&#1086;&#1088;&#1087;&#1091;&#1089;%203%20-%20&#1047;&#1072;&#1084;&#1077;&#1085;&#1072;%20&#1087;&#1086;&#1076;&#1088;&#1103;&#1076;&#1095;&#1080;&#1082;&#1072;%202020/&#1088;&#1072;&#1089;&#1096;&#1080;&#1092;&#1088;&#1086;&#1074;&#1082;&#1080;/&#1050;3-&#1069;&#1054;&#1052;%20&#1076;&#1083;&#1103;%20&#1047;&#1072;&#1082;&#1072;&#1079;&#1095;&#1080;&#1082;&#1072;%20&#1053;&#1086;&#1074;%20&#1087;&#1088;&#1086;&#1077;&#1082;&#1090;+&#1055;&#1057;&#1058;&#1044;&#1062;+&#1052;&#1086;&#1083;&#1085;&#1080;&#1103;%20(&#1086;&#1082;)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&#1060;&#1069;&#1057;/6)%20&#1056;&#1103;&#1089;&#1085;&#1099;&#1081;%20&#1040;.&#1040;/174_&#1057;&#1072;&#1084;&#1086;&#1083;&#1077;&#1090;%20&#1076;&#1077;&#1074;&#1077;&#1083;._&#1064;&#1082;.750&#1084;%20&#1084;&#1086;&#1085;&#1086;&#1083;&#1080;&#1090;_&#1054;&#1089;&#1090;&#1072;&#1092;&#1100;&#1077;&#1074;&#1086;/&#1054;&#1089;&#1090;&#1072;&#1092;&#1100;&#1077;&#1074;&#1086;%20&#1084;&#1086;&#1085;&#1086;&#1083;&#1080;&#1090;/&#1050;&#1086;&#1087;&#1080;&#1103;%20&#1050;&#1055;%20&#1096;&#1082;&#1086;&#1083;&#1072;%20&#1084;&#1086;&#1085;&#1086;&#1083;&#1080;&#1090;%20&#1089;%20&#1080;&#1079;&#1084;1%20(&#1085;&#1086;&#1088;&#1084;&#1072;%20&#1088;&#1072;&#1089;&#1093;&#1086;&#1076;&#1072;)-2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!&#1057;&#1084;&#1077;&#1090;&#1085;&#1099;&#1081;%20&#1086;&#1090;&#1076;&#1077;&#1083;/1%20&#1058;&#1045;&#1053;&#1044;&#1045;&#1056;&#1067;/&#1071;&#1084;&#1086;&#1085;&#1090;&#1086;&#1074;&#1086;/&#1057;&#1052;&#1056;/&#1043;&#1055;/&#1082;&#1086;&#1088;&#1087;.%201,2,3/&#1050;&#1086;&#1088;&#1087;&#1091;&#1089;%203%20-%20&#1055;&#1077;&#1088;&#1077;&#1089;&#1084;&#1086;&#1090;&#1088;%20&#1094;&#1077;&#1085;%202019/1%20&#1047;&#1072;&#1082;&#1083;&#1102;&#1095;&#1077;&#1085;&#1080;&#1077;%20&#8470;1%20&#1086;&#1090;%2026.07.2019/&#1057;&#1088;&#1072;&#1074;&#1085;&#1080;&#1090;&#1077;&#1083;&#1100;&#1085;&#1099;&#1081;%20&#1072;&#1085;&#1072;&#1083;&#1080;&#1079;%20&#1094;&#1077;&#1085;%2030.07.2019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Users/a.vasilev/Downloads/&#1050;1-&#1042;&#1050;%20&#1076;&#1083;&#1103;%20&#1047;&#1072;&#1082;&#1072;&#1079;&#1095;&#1080;&#1082;&#1072;+&#1087;&#1091;&#1089;&#1082;&#1086;&#1085;&#1072;&#1083;&#1072;&#1076;&#1082;&#1072;%20(9).xlsx" TargetMode="External" Id="rId1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ЭОМ"/>
      <sheetName val="Вар 2"/>
    </sheetNames>
    <sheetDataSet>
      <sheetData sheetId="0"/>
      <sheetData sheetId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Оферта"/>
      <sheetName val="Лист 1"/>
      <sheetName val="Бюджет"/>
      <sheetName val="ВОР Общестр."/>
      <sheetName val="ВОР ПЗУ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ПСТДЦ"/>
      <sheetName val="п. 2.3.6. Буровые сваи"/>
      <sheetName val="п. 3.1.4. Подпорные стены"/>
      <sheetName val="п. 3.6. Кровля"/>
      <sheetName val="п. 3.8.1 Входа"/>
      <sheetName val="п. 3.8.2. Террасы"/>
      <sheetName val="п. 4.1. ХВС"/>
      <sheetName val="п. 4.2. ГВС"/>
      <sheetName val="п. 4.3. Канализация"/>
      <sheetName val="п.4.4. Отопление"/>
      <sheetName val="п. 4.6. ЭОМ"/>
      <sheetName val="п.4.5. Вентиляция"/>
      <sheetName val="п. 3.4. Фасад"/>
      <sheetName val="ВНС"/>
      <sheetName val="ИТ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7">
          <cell r="L127">
            <v>2684616.64</v>
          </cell>
        </row>
      </sheetData>
      <sheetData sheetId="14">
        <row r="256">
          <cell r="L256">
            <v>6435503.6100000003</v>
          </cell>
        </row>
      </sheetData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Хол вода"/>
      <sheetName val="Гор вода"/>
      <sheetName val="Канализ"/>
      <sheetName val="Хол вода Вар 2"/>
      <sheetName val="Гор вода Вар 2"/>
      <sheetName val="Канализация Вар 2"/>
    </sheetNames>
    <sheetDataSet>
      <sheetData sheetId="0">
        <row r="173">
          <cell r="H173">
            <v>4100025.0232040007</v>
          </cell>
        </row>
      </sheetData>
      <sheetData sheetId="1">
        <row r="125">
          <cell r="H125">
            <v>4100015.6538143996</v>
          </cell>
        </row>
      </sheetData>
      <sheetData sheetId="2">
        <row r="140">
          <cell r="H140">
            <v>2300002.7558320002</v>
          </cell>
        </row>
      </sheetData>
      <sheetData sheetId="3">
        <row r="101">
          <cell r="I101">
            <v>7085694.7335364977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Сравнительная"/>
      <sheetName val="Приточ.установки"/>
      <sheetName val="Фламекс"/>
      <sheetName val="ИнгисВент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 fitToPage="1"/>
  </sheetPr>
  <dimension ref="A1:CU86"/>
  <sheetViews>
    <sheetView topLeftCell="J67" zoomScale="49" zoomScaleNormal="55" zoomScaleSheetLayoutView="40" workbookViewId="0">
      <selection activeCell="O52" sqref="O52"/>
    </sheetView>
  </sheetViews>
  <sheetFormatPr baseColWidth="8" defaultColWidth="9.1796875" defaultRowHeight="18.5" outlineLevelRow="1"/>
  <cols>
    <col outlineLevel="1" width="10.26953125" customWidth="1" style="40" min="1" max="1"/>
    <col outlineLevel="1" width="11" customWidth="1" style="40" min="2" max="2"/>
    <col outlineLevel="1" width="5.7265625" customWidth="1" style="41" min="3" max="3"/>
    <col outlineLevel="1" width="18.1796875" customWidth="1" style="34" min="4" max="4"/>
    <col outlineLevel="1" collapsed="1" width="18.1796875" customWidth="1" style="34" min="5" max="5"/>
    <col outlineLevel="1" width="19.54296875" customWidth="1" style="34" min="6" max="6"/>
    <col outlineLevel="1" width="20.81640625" customWidth="1" style="34" min="7" max="7"/>
    <col outlineLevel="1" width="19.1796875" customWidth="1" style="135" min="8" max="8"/>
    <col width="9.54296875" customWidth="1" style="118" min="9" max="9"/>
    <col width="90.81640625" customWidth="1" style="123" min="10" max="10"/>
    <col width="11.81640625" customWidth="1" style="123" min="11" max="11"/>
    <col width="19.54296875" bestFit="1" customWidth="1" style="118" min="12" max="14"/>
    <col width="18.54296875" bestFit="1" customWidth="1" style="118" min="15" max="19"/>
    <col width="18.54296875" customWidth="1" style="118" min="20" max="20"/>
    <col width="18.81640625" bestFit="1" customWidth="1" style="118" min="21" max="21"/>
    <col width="18.81640625" customWidth="1" style="118" min="22" max="22"/>
    <col width="18.81640625" bestFit="1" customWidth="1" style="118" min="23" max="36"/>
    <col width="9.1796875" customWidth="1" style="118" min="37" max="43"/>
    <col hidden="1" width="9.1796875" customWidth="1" style="118" min="44" max="44"/>
    <col width="9.1796875" customWidth="1" style="118" min="45" max="72"/>
    <col width="9.1796875" customWidth="1" style="118" min="73" max="16384"/>
  </cols>
  <sheetData>
    <row r="1" outlineLevel="1" ht="27.75" customFormat="1" customHeight="1" s="117">
      <c r="A1" s="40" t="n"/>
      <c r="B1" s="40" t="n"/>
      <c r="C1" s="41" t="n"/>
      <c r="D1" s="34" t="n"/>
      <c r="E1" s="34" t="n"/>
      <c r="F1" s="34" t="n"/>
      <c r="G1" s="34" t="n"/>
      <c r="H1" s="135" t="n"/>
      <c r="I1" s="118" t="n"/>
      <c r="J1" s="124" t="n"/>
      <c r="K1" s="124" t="n"/>
      <c r="AG1" s="10" t="n"/>
      <c r="AH1" s="127" t="inlineStr">
        <is>
          <t xml:space="preserve">Приложение № 1 </t>
        </is>
      </c>
      <c r="AK1" s="118" t="n"/>
      <c r="AL1" s="118" t="n"/>
      <c r="AM1" s="118" t="n"/>
      <c r="AN1" s="118" t="n"/>
      <c r="AO1" s="118" t="n"/>
      <c r="AP1" s="118" t="n"/>
      <c r="AQ1" s="118" t="n"/>
      <c r="AR1" s="118" t="n"/>
    </row>
    <row r="2" outlineLevel="1" ht="30" customFormat="1" customHeight="1" s="117">
      <c r="A2" s="40" t="n"/>
      <c r="B2" s="40" t="n"/>
      <c r="C2" s="41" t="n"/>
      <c r="D2" s="34" t="n"/>
      <c r="E2" s="34" t="n"/>
      <c r="F2" s="34" t="n"/>
      <c r="G2" s="34" t="n"/>
      <c r="H2" s="135" t="n"/>
      <c r="I2" s="118" t="n"/>
      <c r="J2" s="124" t="n"/>
      <c r="K2" s="124" t="n"/>
      <c r="AG2" s="128" t="n"/>
      <c r="AK2" s="118" t="n"/>
      <c r="AL2" s="118" t="n"/>
      <c r="AM2" s="118" t="n"/>
      <c r="AN2" s="118" t="n"/>
      <c r="AO2" s="118" t="n"/>
      <c r="AP2" s="118" t="n"/>
      <c r="AQ2" s="118" t="n"/>
      <c r="AR2" s="118" t="n"/>
    </row>
    <row r="3" outlineLevel="1" ht="31.5" customFormat="1" customHeight="1" s="117">
      <c r="A3" s="40" t="n"/>
      <c r="B3" s="40" t="n"/>
      <c r="C3" s="41" t="n"/>
      <c r="D3" s="34" t="n"/>
      <c r="E3" s="34" t="n"/>
      <c r="F3" s="34" t="n"/>
      <c r="G3" s="34" t="n"/>
      <c r="H3" s="135" t="n"/>
      <c r="I3" s="118" t="n"/>
      <c r="J3" s="124" t="n"/>
      <c r="K3" s="124" t="n"/>
      <c r="AG3" s="15" t="n"/>
      <c r="AH3" s="128" t="n"/>
      <c r="AK3" s="118" t="n"/>
      <c r="AL3" s="118" t="n"/>
      <c r="AM3" s="118" t="n"/>
      <c r="AN3" s="118" t="n"/>
      <c r="AO3" s="118" t="n"/>
      <c r="AP3" s="118" t="n"/>
      <c r="AQ3" s="118" t="n"/>
      <c r="AR3" s="118" t="n"/>
    </row>
    <row r="4" outlineLevel="1" ht="33.75" customFormat="1" customHeight="1" s="117">
      <c r="A4" s="40" t="n"/>
      <c r="B4" s="40" t="n"/>
      <c r="C4" s="41" t="n"/>
      <c r="D4" s="34" t="n"/>
      <c r="E4" s="34" t="n"/>
      <c r="F4" s="34" t="n"/>
      <c r="G4" s="34" t="n"/>
      <c r="H4" s="135" t="n"/>
      <c r="I4" s="126" t="inlineStr">
        <is>
          <t>ГРАФИК ПРОИЗВОДСТВА РАБОТ</t>
        </is>
      </c>
    </row>
    <row r="5" outlineLevel="1" ht="43.5" customFormat="1" customHeight="1" s="117">
      <c r="A5" s="40" t="n"/>
      <c r="B5" s="40" t="n"/>
      <c r="C5" s="41" t="n"/>
      <c r="D5" s="34" t="n"/>
      <c r="E5" s="34" t="n"/>
      <c r="F5" s="34" t="n"/>
      <c r="G5" s="34" t="n"/>
      <c r="H5" s="135" t="n"/>
      <c r="I5" s="122" t="inlineStr">
        <is>
          <t>на выполнение комплекса работ на строительство Объекта:</t>
        </is>
      </c>
    </row>
    <row r="6" outlineLevel="1" ht="21.75" customFormat="1" customHeight="1" s="117">
      <c r="A6" s="40" t="n"/>
      <c r="B6" s="40" t="n"/>
      <c r="C6" s="41" t="n"/>
      <c r="D6" s="34" t="n"/>
      <c r="E6" s="34" t="n"/>
      <c r="F6" s="34" t="n"/>
      <c r="G6" s="34" t="n"/>
      <c r="H6" s="135" t="n"/>
      <c r="I6" s="122" t="n"/>
      <c r="AK6" s="118" t="n"/>
      <c r="AL6" s="118" t="n"/>
      <c r="AM6" s="118" t="n"/>
      <c r="AN6" s="118" t="n"/>
      <c r="AO6" s="118" t="n"/>
      <c r="AP6" s="116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 outlineLevel="1" ht="15" customHeight="1"/>
    <row r="8" outlineLevel="1" ht="15" customFormat="1" customHeight="1" s="124">
      <c r="A8" s="46" t="n"/>
      <c r="B8" s="46" t="n"/>
      <c r="C8" s="42" t="n"/>
      <c r="D8" s="35" t="n"/>
      <c r="E8" s="35" t="n"/>
      <c r="F8" s="35" t="n"/>
      <c r="G8" s="35" t="n"/>
      <c r="H8" s="136" t="n"/>
      <c r="AK8" s="118" t="n"/>
      <c r="AL8" s="118" t="n"/>
      <c r="AM8" s="118" t="n"/>
      <c r="AN8" s="118" t="n"/>
      <c r="AO8" s="118" t="n"/>
      <c r="AP8" s="118" t="n"/>
      <c r="AQ8" s="118" t="n"/>
      <c r="AR8" s="118" t="n"/>
    </row>
    <row r="9" outlineLevel="1" ht="21.75" customFormat="1" customHeight="1" s="125" thickBot="1">
      <c r="A9" s="47" t="n"/>
      <c r="B9" s="47" t="n"/>
      <c r="C9" s="43" t="n"/>
      <c r="D9" s="36" t="n"/>
      <c r="E9" s="36" t="n"/>
      <c r="F9" s="36" t="n"/>
      <c r="G9" s="36" t="n"/>
      <c r="H9" s="137" t="n"/>
      <c r="AK9" s="118" t="n"/>
      <c r="AL9" s="118" t="n"/>
      <c r="AM9" s="118" t="n"/>
      <c r="AN9" s="118" t="n"/>
      <c r="AO9" s="118" t="n"/>
      <c r="AP9" s="118" t="n"/>
      <c r="AQ9" s="118" t="n"/>
      <c r="AR9" s="118" t="n"/>
    </row>
    <row r="10" ht="44.25" customFormat="1" customHeight="1" s="125" thickBot="1">
      <c r="A10" s="50" t="n"/>
      <c r="B10" s="50" t="n"/>
      <c r="C10" s="51" t="n"/>
      <c r="D10" s="52" t="n"/>
      <c r="E10" s="52" t="n"/>
      <c r="F10" s="36" t="n"/>
      <c r="G10" s="36" t="n"/>
      <c r="H10" s="137" t="n"/>
      <c r="I10" s="129" t="inlineStr">
        <is>
          <t>1</t>
        </is>
      </c>
      <c r="J10" s="131" t="n">
        <v>2</v>
      </c>
      <c r="K10" s="57" t="n"/>
      <c r="L10" s="133" t="n">
        <v>2021</v>
      </c>
      <c r="M10" s="120" t="n"/>
      <c r="N10" s="120" t="n"/>
      <c r="O10" s="120" t="n"/>
      <c r="P10" s="120" t="n"/>
      <c r="Q10" s="120" t="n"/>
      <c r="R10" s="134" t="n"/>
      <c r="S10" s="133" t="n">
        <v>2022</v>
      </c>
      <c r="T10" s="120" t="n"/>
      <c r="U10" s="120" t="n"/>
      <c r="V10" s="120" t="n"/>
      <c r="W10" s="120" t="n"/>
      <c r="X10" s="120" t="n"/>
      <c r="Y10" s="120" t="n"/>
      <c r="Z10" s="120" t="n"/>
      <c r="AA10" s="120" t="n"/>
      <c r="AB10" s="120" t="n"/>
      <c r="AC10" s="120" t="n"/>
      <c r="AD10" s="134" t="n"/>
      <c r="AE10" s="119" t="n">
        <v>2023</v>
      </c>
      <c r="AF10" s="120" t="n"/>
      <c r="AG10" s="120" t="n"/>
      <c r="AH10" s="120" t="n"/>
      <c r="AI10" s="120" t="n"/>
      <c r="AJ10" s="121" t="n"/>
      <c r="AK10" s="24" t="n"/>
      <c r="AL10" s="24" t="n"/>
      <c r="AM10" s="24" t="n"/>
      <c r="AN10" s="24" t="n"/>
      <c r="AO10" s="24" t="n"/>
      <c r="AP10" s="24" t="n"/>
      <c r="AQ10" s="24" t="n"/>
    </row>
    <row r="11" ht="21.65" customFormat="1" customHeight="1" s="13" thickBot="1">
      <c r="A11" s="53" t="inlineStr">
        <is>
          <t>Дата нач.</t>
        </is>
      </c>
      <c r="B11" s="53" t="inlineStr">
        <is>
          <t>Дата окон.</t>
        </is>
      </c>
      <c r="C11" s="54" t="inlineStr">
        <is>
          <t>мес.</t>
        </is>
      </c>
      <c r="D11" s="53" t="inlineStr">
        <is>
          <t>Сумма без НДС</t>
        </is>
      </c>
      <c r="E11" s="53" t="inlineStr">
        <is>
          <t>Сумма с НДС</t>
        </is>
      </c>
      <c r="F11" s="34" t="n"/>
      <c r="G11" s="34" t="n"/>
      <c r="H11" s="135" t="n"/>
      <c r="I11" s="130" t="n"/>
      <c r="J11" s="132" t="n"/>
      <c r="K11" s="59" t="n"/>
      <c r="L11" s="11" t="inlineStr">
        <is>
          <t>июнь</t>
        </is>
      </c>
      <c r="M11" s="11" t="inlineStr">
        <is>
          <t>июль</t>
        </is>
      </c>
      <c r="N11" s="11" t="inlineStr">
        <is>
          <t>август</t>
        </is>
      </c>
      <c r="O11" s="11" t="inlineStr">
        <is>
          <t>сентябрь</t>
        </is>
      </c>
      <c r="P11" s="11" t="inlineStr">
        <is>
          <t>октябрь</t>
        </is>
      </c>
      <c r="Q11" s="11" t="inlineStr">
        <is>
          <t>ноябрь</t>
        </is>
      </c>
      <c r="R11" s="11" t="inlineStr">
        <is>
          <t>декабрь</t>
        </is>
      </c>
      <c r="S11" s="11" t="inlineStr">
        <is>
          <t>январь</t>
        </is>
      </c>
      <c r="T11" s="11" t="inlineStr">
        <is>
          <t>февраль</t>
        </is>
      </c>
      <c r="U11" s="11" t="inlineStr">
        <is>
          <t>март</t>
        </is>
      </c>
      <c r="V11" s="11" t="inlineStr">
        <is>
          <t>апрель</t>
        </is>
      </c>
      <c r="W11" s="11" t="inlineStr">
        <is>
          <t>май</t>
        </is>
      </c>
      <c r="X11" s="11" t="inlineStr">
        <is>
          <t>июнь</t>
        </is>
      </c>
      <c r="Y11" s="11" t="inlineStr">
        <is>
          <t>июль</t>
        </is>
      </c>
      <c r="Z11" s="11" t="inlineStr">
        <is>
          <t>август</t>
        </is>
      </c>
      <c r="AA11" s="11" t="inlineStr">
        <is>
          <t>сентябрь</t>
        </is>
      </c>
      <c r="AB11" s="11" t="inlineStr">
        <is>
          <t>октябрь</t>
        </is>
      </c>
      <c r="AC11" s="11" t="inlineStr">
        <is>
          <t>ноябрь</t>
        </is>
      </c>
      <c r="AD11" s="11" t="inlineStr">
        <is>
          <t>декабрь</t>
        </is>
      </c>
      <c r="AE11" s="11" t="inlineStr">
        <is>
          <t>январь</t>
        </is>
      </c>
      <c r="AF11" s="11" t="inlineStr">
        <is>
          <t>февраль</t>
        </is>
      </c>
      <c r="AG11" s="11" t="inlineStr">
        <is>
          <t>март</t>
        </is>
      </c>
      <c r="AH11" s="11" t="inlineStr">
        <is>
          <t>апрель</t>
        </is>
      </c>
      <c r="AI11" s="11" t="inlineStr">
        <is>
          <t>май</t>
        </is>
      </c>
      <c r="AJ11" s="12" t="inlineStr">
        <is>
          <t>июнь</t>
        </is>
      </c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</row>
    <row r="12" ht="25" customHeight="1">
      <c r="A12" s="53" t="n">
        <v>44348</v>
      </c>
      <c r="B12" s="53" t="n">
        <v>44592</v>
      </c>
      <c r="C12" s="54">
        <f>MONTH(B12-A12)</f>
        <v/>
      </c>
      <c r="D12" s="138" t="n">
        <v>48750162</v>
      </c>
      <c r="E12" s="138" t="n">
        <v>58500194.4</v>
      </c>
      <c r="F12" s="135">
        <f>D12/C12</f>
        <v/>
      </c>
      <c r="G12" s="135">
        <f>SUM(L12:AJ12)</f>
        <v/>
      </c>
      <c r="H12" s="135">
        <f>E12-G12</f>
        <v/>
      </c>
      <c r="I12" s="2" t="inlineStr">
        <is>
          <t>1</t>
        </is>
      </c>
      <c r="J12" s="3" t="inlineStr">
        <is>
          <t>Подготовительный работы</t>
        </is>
      </c>
      <c r="K12" s="18" t="n"/>
      <c r="L12" s="139" t="n">
        <v>7312524.3</v>
      </c>
      <c r="M12" s="139" t="n">
        <v>7312524.3</v>
      </c>
      <c r="N12" s="139" t="n">
        <v>7312524.3</v>
      </c>
      <c r="O12" s="139" t="n">
        <v>7312524.3</v>
      </c>
      <c r="P12" s="139" t="n">
        <v>7312524.3</v>
      </c>
      <c r="Q12" s="139" t="n">
        <v>7312524.3</v>
      </c>
      <c r="R12" s="139" t="n">
        <v>7312524.3</v>
      </c>
      <c r="S12" s="139" t="n">
        <v>7312524.3</v>
      </c>
      <c r="T12" s="140" t="n"/>
      <c r="U12" s="140" t="n"/>
      <c r="V12" s="140" t="n"/>
      <c r="W12" s="140" t="n"/>
      <c r="X12" s="140" t="n"/>
      <c r="Y12" s="140" t="n"/>
      <c r="Z12" s="140" t="n"/>
      <c r="AA12" s="140" t="n"/>
      <c r="AB12" s="140" t="n"/>
      <c r="AC12" s="140" t="n"/>
      <c r="AD12" s="140" t="n"/>
      <c r="AE12" s="140" t="n"/>
      <c r="AF12" s="140" t="n"/>
      <c r="AG12" s="140" t="n"/>
      <c r="AH12" s="140" t="n"/>
      <c r="AI12" s="141" t="n"/>
      <c r="AJ12" s="141" t="n"/>
      <c r="AK12" s="26" t="n"/>
      <c r="AL12" s="26" t="n"/>
      <c r="AM12" s="26" t="n"/>
      <c r="AN12" s="26" t="n"/>
      <c r="AO12" s="26" t="n"/>
      <c r="AP12" s="26" t="n"/>
      <c r="AQ12" s="26" t="n"/>
      <c r="AR12" s="27" t="n"/>
      <c r="AS12" s="27" t="n"/>
      <c r="AT12" s="27" t="n"/>
      <c r="AU12" s="27" t="n"/>
      <c r="AV12" s="27" t="n"/>
      <c r="AW12" s="27" t="n"/>
      <c r="AX12" s="27" t="n"/>
    </row>
    <row r="13" ht="25" customHeight="1">
      <c r="A13" s="53" t="n">
        <v>44378</v>
      </c>
      <c r="B13" s="53" t="n">
        <v>44592</v>
      </c>
      <c r="C13" s="54">
        <f>MONTH(B13-A13)</f>
        <v/>
      </c>
      <c r="D13" s="138" t="n">
        <v>141071504</v>
      </c>
      <c r="E13" s="138" t="n">
        <v>169285804.8</v>
      </c>
      <c r="F13" s="135">
        <f>D13/C13</f>
        <v/>
      </c>
      <c r="G13" s="135">
        <f>SUM(L13:AJ13)</f>
        <v/>
      </c>
      <c r="H13" s="135">
        <f>E13-G13</f>
        <v/>
      </c>
      <c r="I13" s="2" t="inlineStr">
        <is>
          <t>2</t>
        </is>
      </c>
      <c r="J13" s="4" t="inlineStr">
        <is>
          <t>Землянные работы</t>
        </is>
      </c>
      <c r="K13" s="18" t="n"/>
      <c r="L13" s="142" t="n"/>
      <c r="M13" s="143" t="n">
        <v>24183686.4</v>
      </c>
      <c r="N13" s="143" t="n">
        <v>24183686.4</v>
      </c>
      <c r="O13" s="143" t="n">
        <v>24183686.4</v>
      </c>
      <c r="P13" s="143" t="n">
        <v>24183686.4</v>
      </c>
      <c r="Q13" s="143" t="n">
        <v>24183686.4</v>
      </c>
      <c r="R13" s="143" t="n">
        <v>24183686.4</v>
      </c>
      <c r="S13" s="143" t="n">
        <v>24183686.4</v>
      </c>
      <c r="T13" s="142" t="n"/>
      <c r="U13" s="142" t="n"/>
      <c r="V13" s="142" t="n"/>
      <c r="W13" s="142" t="n"/>
      <c r="X13" s="142" t="n"/>
      <c r="Y13" s="142" t="n"/>
      <c r="Z13" s="142" t="n"/>
      <c r="AA13" s="142" t="n"/>
      <c r="AB13" s="142" t="n"/>
      <c r="AC13" s="142" t="n"/>
      <c r="AD13" s="142" t="n"/>
      <c r="AE13" s="142" t="n"/>
      <c r="AF13" s="142" t="n"/>
      <c r="AG13" s="142" t="n"/>
      <c r="AH13" s="142" t="n"/>
      <c r="AI13" s="144" t="n"/>
      <c r="AJ13" s="144" t="n"/>
      <c r="AK13" s="26" t="n"/>
      <c r="AL13" s="26" t="n"/>
      <c r="AM13" s="26" t="n"/>
      <c r="AN13" s="26" t="n"/>
      <c r="AO13" s="26" t="n"/>
      <c r="AP13" s="26" t="n"/>
      <c r="AQ13" s="26" t="n"/>
      <c r="AR13" s="27" t="n"/>
      <c r="AS13" s="27" t="n"/>
      <c r="AT13" s="27" t="n"/>
      <c r="AU13" s="27" t="n"/>
      <c r="AV13" s="27" t="n"/>
      <c r="AW13" s="27" t="n"/>
      <c r="AX13" s="27" t="n"/>
    </row>
    <row r="14" ht="25" customHeight="1">
      <c r="A14" s="53" t="n">
        <v>44470</v>
      </c>
      <c r="B14" s="53" t="n">
        <v>44620</v>
      </c>
      <c r="C14" s="54">
        <f>MONTH(B14-A14)+2</f>
        <v/>
      </c>
      <c r="D14" s="138" t="n">
        <v>223503712</v>
      </c>
      <c r="E14" s="138" t="n">
        <v>268204454.4</v>
      </c>
      <c r="F14" s="135">
        <f>D14/C14</f>
        <v/>
      </c>
      <c r="G14" s="135">
        <f>SUM(L14:AJ14)</f>
        <v/>
      </c>
      <c r="H14" s="135">
        <f>E14-G14</f>
        <v/>
      </c>
      <c r="I14" s="2" t="inlineStr">
        <is>
          <t>3</t>
        </is>
      </c>
      <c r="J14" s="4" t="inlineStr">
        <is>
          <t>Устройство фундаментных плит</t>
        </is>
      </c>
      <c r="K14" s="18" t="n"/>
      <c r="L14" s="142" t="n"/>
      <c r="M14" s="142" t="n"/>
      <c r="N14" s="142" t="n"/>
      <c r="O14" s="142" t="n"/>
      <c r="P14" s="143" t="n">
        <v>53640890.88</v>
      </c>
      <c r="Q14" s="143" t="n">
        <v>53640890.88</v>
      </c>
      <c r="R14" s="143" t="n">
        <v>53640890.88</v>
      </c>
      <c r="S14" s="143" t="n">
        <v>53640890.88</v>
      </c>
      <c r="T14" s="143" t="n">
        <v>53640890.88</v>
      </c>
      <c r="U14" s="142" t="n"/>
      <c r="V14" s="142" t="n"/>
      <c r="W14" s="142" t="n"/>
      <c r="X14" s="142" t="n"/>
      <c r="Y14" s="142" t="n"/>
      <c r="Z14" s="142" t="n"/>
      <c r="AA14" s="142" t="n"/>
      <c r="AB14" s="142" t="n"/>
      <c r="AC14" s="142" t="n"/>
      <c r="AD14" s="142" t="n"/>
      <c r="AE14" s="142" t="n"/>
      <c r="AF14" s="142" t="n"/>
      <c r="AG14" s="142" t="n"/>
      <c r="AH14" s="142" t="n"/>
      <c r="AI14" s="144" t="n"/>
      <c r="AJ14" s="144" t="n"/>
      <c r="AK14" s="26" t="n"/>
      <c r="AL14" s="26" t="n"/>
      <c r="AM14" s="26" t="n"/>
      <c r="AN14" s="26" t="n"/>
      <c r="AO14" s="26" t="n"/>
      <c r="AP14" s="26" t="n"/>
      <c r="AQ14" s="26" t="n"/>
      <c r="AR14" s="27" t="n"/>
      <c r="AS14" s="27" t="n"/>
      <c r="AT14" s="27" t="n"/>
      <c r="AU14" s="27" t="n"/>
      <c r="AV14" s="27" t="n"/>
      <c r="AW14" s="27" t="n"/>
      <c r="AX14" s="27" t="n"/>
    </row>
    <row r="15" ht="24.75" customHeight="1">
      <c r="A15" s="53" t="n">
        <v>44470</v>
      </c>
      <c r="B15" s="53" t="n">
        <v>44650</v>
      </c>
      <c r="C15" s="54">
        <f>MONTH(B15-A15)</f>
        <v/>
      </c>
      <c r="D15" s="138" t="n">
        <v>133410608</v>
      </c>
      <c r="E15" s="138" t="n">
        <v>160092729.6</v>
      </c>
      <c r="F15" s="135">
        <f>D15/C15</f>
        <v/>
      </c>
      <c r="G15" s="135">
        <f>SUM(L15:AJ15)</f>
        <v/>
      </c>
      <c r="H15" s="135">
        <f>E15-G15</f>
        <v/>
      </c>
      <c r="I15" s="2" t="inlineStr">
        <is>
          <t>4</t>
        </is>
      </c>
      <c r="J15" s="4" t="inlineStr">
        <is>
          <t>Устройство монолитных ж/б конструкций подземной части</t>
        </is>
      </c>
      <c r="K15" s="18" t="n"/>
      <c r="L15" s="142" t="n"/>
      <c r="M15" s="142" t="n"/>
      <c r="N15" s="142" t="n"/>
      <c r="O15" s="142" t="n"/>
      <c r="P15" s="143" t="n">
        <v>26682121.6</v>
      </c>
      <c r="Q15" s="143" t="n">
        <v>26682121.6</v>
      </c>
      <c r="R15" s="143" t="n">
        <v>26682121.6</v>
      </c>
      <c r="S15" s="143" t="n">
        <v>26682121.6</v>
      </c>
      <c r="T15" s="143" t="n">
        <v>26682121.6</v>
      </c>
      <c r="U15" s="143" t="n">
        <v>26682121.6</v>
      </c>
      <c r="V15" s="142" t="n"/>
      <c r="W15" s="142" t="n"/>
      <c r="X15" s="142" t="n"/>
      <c r="Y15" s="142" t="n"/>
      <c r="Z15" s="142" t="n"/>
      <c r="AA15" s="142" t="n"/>
      <c r="AB15" s="142" t="n"/>
      <c r="AC15" s="142" t="n"/>
      <c r="AD15" s="142" t="n"/>
      <c r="AE15" s="142" t="n"/>
      <c r="AF15" s="142" t="n"/>
      <c r="AG15" s="142" t="n"/>
      <c r="AH15" s="142" t="n"/>
      <c r="AI15" s="144" t="n"/>
      <c r="AJ15" s="144" t="n"/>
      <c r="AK15" s="26" t="n"/>
      <c r="AL15" s="26" t="n"/>
      <c r="AM15" s="26" t="n"/>
      <c r="AN15" s="26" t="n"/>
      <c r="AO15" s="26" t="n"/>
      <c r="AP15" s="26" t="n"/>
      <c r="AQ15" s="26" t="n"/>
      <c r="AR15" s="27" t="n"/>
      <c r="AS15" s="27" t="n"/>
      <c r="AT15" s="27" t="n"/>
      <c r="AU15" s="27" t="n"/>
      <c r="AV15" s="27" t="n"/>
      <c r="AW15" s="27" t="n"/>
      <c r="AX15" s="27" t="n"/>
    </row>
    <row r="16" ht="48" customHeight="1">
      <c r="A16" s="53" t="n">
        <v>44501</v>
      </c>
      <c r="B16" s="53" t="n">
        <v>44834</v>
      </c>
      <c r="C16" s="54">
        <f>MONTH(B16-A16)</f>
        <v/>
      </c>
      <c r="D16" s="138" t="n">
        <v>772372368</v>
      </c>
      <c r="E16" s="138" t="n">
        <v>926846841.6</v>
      </c>
      <c r="F16" s="135">
        <f>D16/C16</f>
        <v/>
      </c>
      <c r="G16" s="135">
        <f>SUM(L16:AJ16)</f>
        <v/>
      </c>
      <c r="H16" s="135">
        <f>E16-G16</f>
        <v/>
      </c>
      <c r="I16" s="2" t="inlineStr">
        <is>
          <t>5</t>
        </is>
      </c>
      <c r="J16" s="4" t="inlineStr">
        <is>
          <t>Устройство монолитных и сборных ж/б конструкций надземной части</t>
        </is>
      </c>
      <c r="K16" s="18" t="n"/>
      <c r="L16" s="142" t="n"/>
      <c r="M16" s="142" t="n"/>
      <c r="N16" s="142" t="n"/>
      <c r="O16" s="142" t="n"/>
      <c r="P16" s="142" t="n"/>
      <c r="Q16" s="143" t="n">
        <v>84258803.78181818</v>
      </c>
      <c r="R16" s="143" t="n">
        <v>84258803.78181818</v>
      </c>
      <c r="S16" s="143" t="n">
        <v>84258803.78181818</v>
      </c>
      <c r="T16" s="143" t="n">
        <v>84258803.78181818</v>
      </c>
      <c r="U16" s="143" t="n">
        <v>84258803.78181818</v>
      </c>
      <c r="V16" s="143" t="n">
        <v>84258803.78181818</v>
      </c>
      <c r="W16" s="143" t="n">
        <v>84258803.78181818</v>
      </c>
      <c r="X16" s="143" t="n">
        <v>84258803.78181818</v>
      </c>
      <c r="Y16" s="143" t="n">
        <v>84258803.78181818</v>
      </c>
      <c r="Z16" s="143" t="n">
        <v>84258803.78181818</v>
      </c>
      <c r="AA16" s="143" t="n">
        <v>84258803.78181818</v>
      </c>
      <c r="AB16" s="142" t="n"/>
      <c r="AC16" s="142" t="n"/>
      <c r="AD16" s="142" t="n"/>
      <c r="AE16" s="142" t="n"/>
      <c r="AF16" s="142" t="n"/>
      <c r="AG16" s="142" t="n"/>
      <c r="AH16" s="142" t="n"/>
      <c r="AI16" s="144" t="n"/>
      <c r="AJ16" s="144" t="n"/>
      <c r="AK16" s="26" t="n"/>
      <c r="AL16" s="26" t="n"/>
      <c r="AM16" s="26" t="n"/>
      <c r="AN16" s="26" t="n"/>
      <c r="AO16" s="26" t="n"/>
      <c r="AP16" s="26" t="n"/>
      <c r="AQ16" s="26" t="n"/>
      <c r="AR16" s="27" t="n"/>
      <c r="AS16" s="27" t="n"/>
      <c r="AT16" s="27" t="n"/>
      <c r="AU16" s="27" t="n"/>
      <c r="AV16" s="27" t="n"/>
      <c r="AW16" s="27" t="n"/>
      <c r="AX16" s="27" t="n"/>
    </row>
    <row r="17" ht="29.25" customHeight="1">
      <c r="A17" s="53" t="n">
        <v>44562</v>
      </c>
      <c r="B17" s="53" t="n">
        <v>44864</v>
      </c>
      <c r="C17" s="54">
        <f>MONTH(B17-A17)</f>
        <v/>
      </c>
      <c r="D17" s="138" t="n">
        <v>26285904</v>
      </c>
      <c r="E17" s="138" t="n">
        <v>31543084.8</v>
      </c>
      <c r="F17" s="135">
        <f>D17/C17</f>
        <v/>
      </c>
      <c r="G17" s="135">
        <f>SUM(L17:AJ17)</f>
        <v/>
      </c>
      <c r="H17" s="135">
        <f>E17-G17</f>
        <v/>
      </c>
      <c r="I17" s="2" t="inlineStr">
        <is>
          <t>6</t>
        </is>
      </c>
      <c r="J17" s="4" t="inlineStr">
        <is>
          <t>Устройство наружных стен (включая на кровле)</t>
        </is>
      </c>
      <c r="K17" s="18" t="n"/>
      <c r="L17" s="142" t="n"/>
      <c r="M17" s="142" t="n"/>
      <c r="N17" s="142" t="n"/>
      <c r="O17" s="142" t="n"/>
      <c r="P17" s="142" t="n"/>
      <c r="Q17" s="142" t="n"/>
      <c r="R17" s="142" t="n"/>
      <c r="S17" s="143" t="n">
        <v>3154308.48</v>
      </c>
      <c r="T17" s="143" t="n">
        <v>3154308.48</v>
      </c>
      <c r="U17" s="143" t="n">
        <v>3154308.48</v>
      </c>
      <c r="V17" s="143" t="n">
        <v>3154308.48</v>
      </c>
      <c r="W17" s="143" t="n">
        <v>3154308.48</v>
      </c>
      <c r="X17" s="143" t="n">
        <v>3154308.48</v>
      </c>
      <c r="Y17" s="143" t="n">
        <v>3154308.48</v>
      </c>
      <c r="Z17" s="143" t="n">
        <v>3154308.48</v>
      </c>
      <c r="AA17" s="143" t="n">
        <v>3154308.48</v>
      </c>
      <c r="AB17" s="143" t="n">
        <v>3154308.48</v>
      </c>
      <c r="AC17" s="144" t="n"/>
      <c r="AD17" s="144" t="n"/>
      <c r="AE17" s="144" t="n"/>
      <c r="AF17" s="144" t="n"/>
      <c r="AG17" s="144" t="n"/>
      <c r="AH17" s="144" t="n"/>
      <c r="AI17" s="144" t="n"/>
      <c r="AJ17" s="144" t="n"/>
      <c r="AK17" s="26" t="n"/>
      <c r="AL17" s="26" t="n"/>
      <c r="AM17" s="26" t="n"/>
      <c r="AN17" s="26" t="n"/>
      <c r="AO17" s="26" t="n"/>
      <c r="AP17" s="26" t="n"/>
      <c r="AQ17" s="26" t="n"/>
      <c r="AR17" s="27" t="n"/>
      <c r="AS17" s="27" t="n"/>
      <c r="AT17" s="27" t="n"/>
      <c r="AU17" s="27" t="n"/>
      <c r="AV17" s="27" t="n"/>
      <c r="AW17" s="27" t="n"/>
      <c r="AX17" s="27" t="n"/>
    </row>
    <row r="18" ht="50.25" customHeight="1">
      <c r="A18" s="53" t="n">
        <v>44652</v>
      </c>
      <c r="B18" s="53" t="n">
        <v>44926</v>
      </c>
      <c r="C18" s="54">
        <f>MONTH(B18-A18)</f>
        <v/>
      </c>
      <c r="D18" s="138" t="n">
        <v>152735328</v>
      </c>
      <c r="E18" s="138" t="n">
        <v>183282393.6</v>
      </c>
      <c r="F18" s="135">
        <f>D18/C18</f>
        <v/>
      </c>
      <c r="G18" s="135">
        <f>SUM(L18:AJ18)</f>
        <v/>
      </c>
      <c r="H18" s="135">
        <f>E18-G18</f>
        <v/>
      </c>
      <c r="I18" s="2" t="inlineStr">
        <is>
          <t>7</t>
        </is>
      </c>
      <c r="J18" s="4" t="inlineStr">
        <is>
          <t>Устройство внутренних стен и перегородок (кроме внутриквартирной кладки)</t>
        </is>
      </c>
      <c r="K18" s="18" t="n"/>
      <c r="L18" s="142" t="n"/>
      <c r="M18" s="142" t="n"/>
      <c r="N18" s="142" t="n"/>
      <c r="O18" s="142" t="n"/>
      <c r="P18" s="142" t="n"/>
      <c r="Q18" s="142" t="n"/>
      <c r="R18" s="142" t="n"/>
      <c r="S18" s="142" t="n"/>
      <c r="T18" s="142" t="n"/>
      <c r="U18" s="142" t="n"/>
      <c r="V18" s="143" t="n">
        <v>20364710.4</v>
      </c>
      <c r="W18" s="143" t="n">
        <v>20364710.4</v>
      </c>
      <c r="X18" s="143" t="n">
        <v>20364710.4</v>
      </c>
      <c r="Y18" s="143" t="n">
        <v>20364710.4</v>
      </c>
      <c r="Z18" s="143" t="n">
        <v>20364710.4</v>
      </c>
      <c r="AA18" s="143" t="n">
        <v>20364710.4</v>
      </c>
      <c r="AB18" s="143" t="n">
        <v>20364710.4</v>
      </c>
      <c r="AC18" s="143" t="n">
        <v>20364710.4</v>
      </c>
      <c r="AD18" s="143" t="n">
        <v>20364710.4</v>
      </c>
      <c r="AE18" s="142" t="n"/>
      <c r="AF18" s="142" t="n"/>
      <c r="AG18" s="142" t="n"/>
      <c r="AH18" s="142" t="n"/>
      <c r="AI18" s="144" t="n"/>
      <c r="AJ18" s="144" t="n"/>
      <c r="AK18" s="26" t="n"/>
      <c r="AL18" s="26" t="n"/>
      <c r="AM18" s="26" t="n"/>
      <c r="AN18" s="26" t="n"/>
      <c r="AO18" s="26" t="n"/>
      <c r="AP18" s="26" t="n"/>
      <c r="AQ18" s="26" t="n"/>
      <c r="AR18" s="27" t="n"/>
      <c r="AS18" s="27" t="n"/>
      <c r="AT18" s="27" t="n"/>
      <c r="AU18" s="27" t="n"/>
      <c r="AV18" s="27" t="n"/>
      <c r="AW18" s="27" t="n"/>
      <c r="AX18" s="27" t="n"/>
    </row>
    <row r="19" ht="35.25" customHeight="1">
      <c r="A19" s="53" t="n">
        <v>44621</v>
      </c>
      <c r="B19" s="53" t="n">
        <v>44926</v>
      </c>
      <c r="C19" s="54">
        <f>MONTH(B19-A19)</f>
        <v/>
      </c>
      <c r="D19" s="138" t="n">
        <v>29974320</v>
      </c>
      <c r="E19" s="138" t="n">
        <v>35969184</v>
      </c>
      <c r="F19" s="135">
        <f>D19/C19</f>
        <v/>
      </c>
      <c r="G19" s="135">
        <f>SUM(L19:AJ19)</f>
        <v/>
      </c>
      <c r="H19" s="135">
        <f>E19-G19</f>
        <v/>
      </c>
      <c r="I19" s="2" t="inlineStr">
        <is>
          <t>8</t>
        </is>
      </c>
      <c r="J19" s="4" t="inlineStr">
        <is>
          <t>Устройство металлоконструкций</t>
        </is>
      </c>
      <c r="K19" s="18" t="n"/>
      <c r="L19" s="142" t="n"/>
      <c r="M19" s="142" t="n"/>
      <c r="N19" s="142" t="n"/>
      <c r="O19" s="142" t="n"/>
      <c r="P19" s="142" t="n"/>
      <c r="Q19" s="142" t="n"/>
      <c r="R19" s="142" t="n"/>
      <c r="S19" s="142" t="n"/>
      <c r="T19" s="142" t="n"/>
      <c r="U19" s="143" t="n">
        <v>3596918.4</v>
      </c>
      <c r="V19" s="143" t="n">
        <v>3596918.4</v>
      </c>
      <c r="W19" s="143" t="n">
        <v>3596918.4</v>
      </c>
      <c r="X19" s="143" t="n">
        <v>3596918.4</v>
      </c>
      <c r="Y19" s="143" t="n">
        <v>3596918.4</v>
      </c>
      <c r="Z19" s="143" t="n">
        <v>3596918.4</v>
      </c>
      <c r="AA19" s="143" t="n">
        <v>3596918.4</v>
      </c>
      <c r="AB19" s="143" t="n">
        <v>3596918.4</v>
      </c>
      <c r="AC19" s="143" t="n">
        <v>3596918.4</v>
      </c>
      <c r="AD19" s="143" t="n">
        <v>3596918.4</v>
      </c>
      <c r="AE19" s="144" t="n"/>
      <c r="AF19" s="144" t="n"/>
      <c r="AG19" s="144" t="n"/>
      <c r="AH19" s="144" t="n"/>
      <c r="AI19" s="144" t="n"/>
      <c r="AJ19" s="144" t="n"/>
      <c r="AK19" s="26" t="n"/>
      <c r="AL19" s="26" t="n"/>
      <c r="AM19" s="26" t="n"/>
      <c r="AN19" s="26" t="n"/>
      <c r="AO19" s="26" t="n"/>
      <c r="AP19" s="26" t="n"/>
      <c r="AQ19" s="26" t="n"/>
      <c r="AR19" s="27" t="n"/>
      <c r="AS19" s="27" t="n"/>
      <c r="AT19" s="27" t="n"/>
      <c r="AU19" s="27" t="n"/>
      <c r="AV19" s="27" t="n"/>
      <c r="AW19" s="27" t="n"/>
      <c r="AX19" s="27" t="n"/>
    </row>
    <row r="20" ht="26.25" customHeight="1">
      <c r="A20" s="53" t="n">
        <v>44682</v>
      </c>
      <c r="B20" s="53" t="n">
        <v>45016</v>
      </c>
      <c r="C20" s="54">
        <f>MONTH(B20-A20)</f>
        <v/>
      </c>
      <c r="D20" s="138" t="n">
        <v>169372528</v>
      </c>
      <c r="E20" s="138" t="n">
        <v>203247033.6</v>
      </c>
      <c r="F20" s="135">
        <f>D20/C20</f>
        <v/>
      </c>
      <c r="G20" s="135">
        <f>SUM(L20:AJ20)</f>
        <v/>
      </c>
      <c r="H20" s="135">
        <f>E20-G20</f>
        <v/>
      </c>
      <c r="I20" s="2" t="inlineStr">
        <is>
          <t>9</t>
        </is>
      </c>
      <c r="J20" s="4" t="inlineStr">
        <is>
          <t>Устройство фасадов</t>
        </is>
      </c>
      <c r="K20" s="18" t="n"/>
      <c r="L20" s="142" t="n"/>
      <c r="M20" s="142" t="n"/>
      <c r="N20" s="142" t="n"/>
      <c r="O20" s="142" t="n"/>
      <c r="P20" s="142" t="n"/>
      <c r="Q20" s="142" t="n"/>
      <c r="R20" s="142" t="n"/>
      <c r="S20" s="142" t="n"/>
      <c r="T20" s="142" t="n"/>
      <c r="U20" s="142" t="n"/>
      <c r="V20" s="142" t="n"/>
      <c r="W20" s="143" t="n">
        <v>18477003.05454545</v>
      </c>
      <c r="X20" s="143" t="n">
        <v>18477003.05454545</v>
      </c>
      <c r="Y20" s="143" t="n">
        <v>18477003.05454545</v>
      </c>
      <c r="Z20" s="143" t="n">
        <v>18477003.05454545</v>
      </c>
      <c r="AA20" s="143" t="n">
        <v>18477003.05454545</v>
      </c>
      <c r="AB20" s="143" t="n">
        <v>18477003.05454545</v>
      </c>
      <c r="AC20" s="143" t="n">
        <v>18477003.05454545</v>
      </c>
      <c r="AD20" s="143" t="n">
        <v>18477003.05454545</v>
      </c>
      <c r="AE20" s="143" t="n">
        <v>18477003.05454545</v>
      </c>
      <c r="AF20" s="143" t="n">
        <v>18477003.05454545</v>
      </c>
      <c r="AG20" s="143" t="n">
        <v>18477003.05454545</v>
      </c>
      <c r="AH20" s="144" t="n"/>
      <c r="AI20" s="144" t="n"/>
      <c r="AJ20" s="144" t="n"/>
      <c r="AK20" s="26" t="n"/>
      <c r="AL20" s="26" t="n"/>
      <c r="AM20" s="26" t="n"/>
      <c r="AN20" s="26" t="n"/>
      <c r="AO20" s="26" t="n"/>
      <c r="AP20" s="26" t="n"/>
      <c r="AQ20" s="26" t="n"/>
      <c r="AR20" s="27" t="n"/>
      <c r="AS20" s="27" t="n"/>
      <c r="AT20" s="27" t="n"/>
      <c r="AU20" s="27" t="n"/>
      <c r="AV20" s="27" t="n"/>
      <c r="AW20" s="27" t="n"/>
      <c r="AX20" s="27" t="n"/>
    </row>
    <row r="21" ht="38.25" customHeight="1">
      <c r="A21" s="53" t="n">
        <v>44682</v>
      </c>
      <c r="B21" s="53" t="n">
        <v>44895</v>
      </c>
      <c r="C21" s="54">
        <f>MONTH(B21-A21)</f>
        <v/>
      </c>
      <c r="D21" s="138" t="n">
        <v>154991232</v>
      </c>
      <c r="E21" s="138" t="n">
        <v>185989478.4</v>
      </c>
      <c r="F21" s="135">
        <f>D21/C21</f>
        <v/>
      </c>
      <c r="G21" s="135">
        <f>SUM(L21:AJ21)</f>
        <v/>
      </c>
      <c r="H21" s="135">
        <f>E21-G21</f>
        <v/>
      </c>
      <c r="I21" s="2" t="inlineStr">
        <is>
          <t>10</t>
        </is>
      </c>
      <c r="J21" s="4" t="inlineStr">
        <is>
          <t xml:space="preserve">Заполнение проемов светопрозрачными конструкциями </t>
        </is>
      </c>
      <c r="K21" s="18" t="n"/>
      <c r="L21" s="142" t="n"/>
      <c r="M21" s="142" t="n"/>
      <c r="N21" s="142" t="n"/>
      <c r="O21" s="142" t="n"/>
      <c r="P21" s="142" t="n"/>
      <c r="Q21" s="142" t="n"/>
      <c r="R21" s="142" t="n"/>
      <c r="S21" s="142" t="n"/>
      <c r="T21" s="142" t="n"/>
      <c r="U21" s="142" t="n"/>
      <c r="V21" s="142" t="n"/>
      <c r="W21" s="143" t="n">
        <v>26569925.48571429</v>
      </c>
      <c r="X21" s="143" t="n">
        <v>26569925.48571429</v>
      </c>
      <c r="Y21" s="143" t="n">
        <v>26569925.48571429</v>
      </c>
      <c r="Z21" s="143" t="n">
        <v>26569925.48571429</v>
      </c>
      <c r="AA21" s="143" t="n">
        <v>26569925.48571429</v>
      </c>
      <c r="AB21" s="143" t="n">
        <v>26569925.48571429</v>
      </c>
      <c r="AC21" s="143" t="n">
        <v>26569925.48571429</v>
      </c>
      <c r="AD21" s="142" t="n"/>
      <c r="AE21" s="142" t="n"/>
      <c r="AF21" s="142" t="n"/>
      <c r="AG21" s="142" t="n"/>
      <c r="AH21" s="142" t="n"/>
      <c r="AI21" s="144" t="n"/>
      <c r="AJ21" s="144" t="n"/>
      <c r="AK21" s="26" t="n"/>
      <c r="AL21" s="26" t="n"/>
      <c r="AM21" s="26" t="n"/>
      <c r="AN21" s="26" t="n"/>
      <c r="AO21" s="26" t="n"/>
      <c r="AP21" s="26" t="n"/>
      <c r="AQ21" s="26" t="n"/>
      <c r="AR21" s="27" t="n"/>
      <c r="AS21" s="27" t="n"/>
      <c r="AT21" s="27" t="n"/>
      <c r="AU21" s="27" t="n"/>
      <c r="AV21" s="27" t="n"/>
      <c r="AW21" s="27" t="n"/>
      <c r="AX21" s="27" t="n"/>
    </row>
    <row r="22" ht="25" customHeight="1">
      <c r="A22" s="53" t="n">
        <v>44682</v>
      </c>
      <c r="B22" s="53" t="n">
        <v>44895</v>
      </c>
      <c r="C22" s="54">
        <f>MONTH(B22-A22)</f>
        <v/>
      </c>
      <c r="D22" s="138" t="n">
        <v>339120</v>
      </c>
      <c r="E22" s="138" t="n">
        <v>406944</v>
      </c>
      <c r="F22" s="135">
        <f>D22/C22</f>
        <v/>
      </c>
      <c r="G22" s="135">
        <f>SUM(L22:AJ22)</f>
        <v/>
      </c>
      <c r="H22" s="135">
        <f>E22-G22</f>
        <v/>
      </c>
      <c r="I22" s="2" t="inlineStr">
        <is>
          <t>11</t>
        </is>
      </c>
      <c r="J22" s="4" t="inlineStr">
        <is>
          <t>Монтаж дверных блоков наружных</t>
        </is>
      </c>
      <c r="K22" s="18" t="n"/>
      <c r="L22" s="142" t="n"/>
      <c r="M22" s="142" t="n"/>
      <c r="N22" s="142" t="n"/>
      <c r="O22" s="142" t="n"/>
      <c r="P22" s="142" t="n"/>
      <c r="Q22" s="142" t="n"/>
      <c r="R22" s="142" t="n"/>
      <c r="S22" s="142" t="n"/>
      <c r="T22" s="142" t="n"/>
      <c r="U22" s="142" t="n"/>
      <c r="V22" s="142" t="n"/>
      <c r="W22" s="143" t="n">
        <v>58134.85714285714</v>
      </c>
      <c r="X22" s="143" t="n">
        <v>58134.85714285714</v>
      </c>
      <c r="Y22" s="143" t="n">
        <v>58134.85714285714</v>
      </c>
      <c r="Z22" s="143" t="n">
        <v>58134.85714285714</v>
      </c>
      <c r="AA22" s="143" t="n">
        <v>58134.85714285714</v>
      </c>
      <c r="AB22" s="143" t="n">
        <v>58134.85714285714</v>
      </c>
      <c r="AC22" s="143" t="n">
        <v>58134.85714285714</v>
      </c>
      <c r="AD22" s="142" t="n"/>
      <c r="AE22" s="142" t="n"/>
      <c r="AF22" s="142" t="n"/>
      <c r="AG22" s="142" t="n"/>
      <c r="AH22" s="142" t="n"/>
      <c r="AI22" s="144" t="n"/>
      <c r="AJ22" s="144" t="n"/>
      <c r="AK22" s="26" t="n"/>
      <c r="AL22" s="26" t="n"/>
      <c r="AM22" s="26" t="n"/>
      <c r="AN22" s="26" t="n"/>
      <c r="AO22" s="26" t="n"/>
      <c r="AP22" s="26" t="n"/>
      <c r="AQ22" s="26" t="n"/>
      <c r="AR22" s="27" t="n"/>
      <c r="AS22" s="27" t="n"/>
      <c r="AT22" s="27" t="n"/>
      <c r="AU22" s="27" t="n"/>
      <c r="AV22" s="27" t="n"/>
      <c r="AW22" s="27" t="n"/>
      <c r="AX22" s="27" t="n"/>
    </row>
    <row r="23" ht="25" customHeight="1">
      <c r="A23" s="53" t="n">
        <v>44713</v>
      </c>
      <c r="B23" s="53" t="n">
        <v>44895</v>
      </c>
      <c r="C23" s="54">
        <f>MONTH(B23-A23)</f>
        <v/>
      </c>
      <c r="D23" s="138" t="n">
        <v>589248</v>
      </c>
      <c r="E23" s="138" t="n">
        <v>707097.6</v>
      </c>
      <c r="F23" s="135">
        <f>D23/C23</f>
        <v/>
      </c>
      <c r="G23" s="135">
        <f>SUM(L23:AJ23)</f>
        <v/>
      </c>
      <c r="H23" s="135">
        <f>E23-G23</f>
        <v/>
      </c>
      <c r="I23" s="2" t="inlineStr">
        <is>
          <t>12</t>
        </is>
      </c>
      <c r="J23" s="4" t="inlineStr">
        <is>
          <t xml:space="preserve">Монтаж ворот въездных </t>
        </is>
      </c>
      <c r="K23" s="18" t="n"/>
      <c r="L23" s="142" t="n"/>
      <c r="M23" s="142" t="n"/>
      <c r="N23" s="142" t="n"/>
      <c r="O23" s="142" t="n"/>
      <c r="P23" s="142" t="n"/>
      <c r="Q23" s="142" t="n"/>
      <c r="R23" s="142" t="n"/>
      <c r="S23" s="142" t="n"/>
      <c r="T23" s="142" t="n"/>
      <c r="U23" s="142" t="n"/>
      <c r="V23" s="142" t="n"/>
      <c r="W23" s="142" t="n"/>
      <c r="X23" s="143" t="n">
        <v>117849.6</v>
      </c>
      <c r="Y23" s="143" t="n">
        <v>117849.6</v>
      </c>
      <c r="Z23" s="143" t="n">
        <v>117849.6</v>
      </c>
      <c r="AA23" s="143" t="n">
        <v>117849.6</v>
      </c>
      <c r="AB23" s="143" t="n">
        <v>117849.6</v>
      </c>
      <c r="AC23" s="143" t="n">
        <v>117849.6</v>
      </c>
      <c r="AD23" s="142" t="n"/>
      <c r="AE23" s="142" t="n"/>
      <c r="AF23" s="142" t="n"/>
      <c r="AG23" s="142" t="n"/>
      <c r="AH23" s="142" t="n"/>
      <c r="AI23" s="144" t="n"/>
      <c r="AJ23" s="144" t="n"/>
      <c r="AK23" s="26" t="n"/>
      <c r="AL23" s="26" t="n"/>
      <c r="AM23" s="26" t="n"/>
      <c r="AN23" s="26" t="n"/>
      <c r="AO23" s="26" t="n"/>
      <c r="AP23" s="26" t="n"/>
      <c r="AQ23" s="26" t="n"/>
      <c r="AR23" s="27" t="n"/>
      <c r="AS23" s="27" t="n"/>
      <c r="AT23" s="27" t="n"/>
      <c r="AU23" s="27" t="n"/>
      <c r="AV23" s="27" t="n"/>
      <c r="AW23" s="27" t="n"/>
      <c r="AX23" s="27" t="n"/>
    </row>
    <row r="24" ht="31.5" customHeight="1">
      <c r="A24" s="53" t="n">
        <v>44743</v>
      </c>
      <c r="B24" s="53" t="n">
        <v>44985</v>
      </c>
      <c r="C24" s="54">
        <f>MONTH(B24-A24)</f>
        <v/>
      </c>
      <c r="D24" s="138" t="n">
        <v>53111136</v>
      </c>
      <c r="E24" s="138" t="n">
        <v>63733363.2</v>
      </c>
      <c r="F24" s="135">
        <f>D24/C24</f>
        <v/>
      </c>
      <c r="G24" s="135">
        <f>SUM(L24:AJ24)</f>
        <v/>
      </c>
      <c r="H24" s="135">
        <f>E24-G24</f>
        <v/>
      </c>
      <c r="I24" s="2" t="inlineStr">
        <is>
          <t>13</t>
        </is>
      </c>
      <c r="J24" s="4" t="inlineStr">
        <is>
          <t>Устройство кровли</t>
        </is>
      </c>
      <c r="K24" s="18" t="n"/>
      <c r="L24" s="142" t="n"/>
      <c r="M24" s="142" t="n"/>
      <c r="N24" s="142" t="n"/>
      <c r="O24" s="142" t="n"/>
      <c r="P24" s="142" t="n"/>
      <c r="Q24" s="142" t="n"/>
      <c r="R24" s="142" t="n"/>
      <c r="S24" s="142" t="n"/>
      <c r="T24" s="142" t="n"/>
      <c r="U24" s="142" t="n"/>
      <c r="V24" s="142" t="n"/>
      <c r="W24" s="142" t="n"/>
      <c r="X24" s="142" t="n"/>
      <c r="Y24" s="143" t="n">
        <v>7966670.4</v>
      </c>
      <c r="Z24" s="143" t="n">
        <v>7966670.4</v>
      </c>
      <c r="AA24" s="143" t="n">
        <v>7966670.4</v>
      </c>
      <c r="AB24" s="143" t="n">
        <v>7966670.4</v>
      </c>
      <c r="AC24" s="143" t="n">
        <v>7966670.4</v>
      </c>
      <c r="AD24" s="143" t="n">
        <v>7966670.4</v>
      </c>
      <c r="AE24" s="143" t="n">
        <v>7966670.4</v>
      </c>
      <c r="AF24" s="143" t="n">
        <v>7966670.4</v>
      </c>
      <c r="AG24" s="142" t="n"/>
      <c r="AH24" s="142" t="n"/>
      <c r="AI24" s="144" t="n"/>
      <c r="AJ24" s="144" t="n"/>
      <c r="AK24" s="26" t="n"/>
      <c r="AL24" s="26" t="n"/>
      <c r="AM24" s="26" t="n"/>
      <c r="AN24" s="26" t="n"/>
      <c r="AO24" s="26" t="n"/>
      <c r="AP24" s="26" t="n"/>
      <c r="AQ24" s="26" t="n"/>
      <c r="AR24" s="27" t="n"/>
      <c r="AS24" s="27" t="n"/>
      <c r="AT24" s="27" t="n"/>
      <c r="AU24" s="27" t="n"/>
      <c r="AV24" s="27" t="n"/>
      <c r="AW24" s="27" t="n"/>
      <c r="AX24" s="27" t="n"/>
    </row>
    <row r="25" ht="31.5" customHeight="1">
      <c r="A25" s="53" t="n">
        <v>44774</v>
      </c>
      <c r="B25" s="53" t="n">
        <v>44985</v>
      </c>
      <c r="C25" s="54">
        <f>MONTH(B25-A25)</f>
        <v/>
      </c>
      <c r="D25" s="138" t="n">
        <v>102970736</v>
      </c>
      <c r="E25" s="138" t="n">
        <v>123564883.2</v>
      </c>
      <c r="F25" s="135">
        <f>D25/C25</f>
        <v/>
      </c>
      <c r="G25" s="135">
        <f>SUM(L25:AJ25)</f>
        <v/>
      </c>
      <c r="H25" s="135">
        <f>E25-G25</f>
        <v/>
      </c>
      <c r="I25" s="2" t="inlineStr">
        <is>
          <t>14</t>
        </is>
      </c>
      <c r="J25" s="4" t="inlineStr">
        <is>
          <t>Внутренние отделочные работы</t>
        </is>
      </c>
      <c r="K25" s="18" t="n"/>
      <c r="L25" s="142" t="n"/>
      <c r="M25" s="142" t="n"/>
      <c r="N25" s="142" t="n"/>
      <c r="O25" s="142" t="n"/>
      <c r="P25" s="142" t="n"/>
      <c r="Q25" s="142" t="n"/>
      <c r="R25" s="142" t="n"/>
      <c r="S25" s="142" t="n"/>
      <c r="T25" s="142" t="n"/>
      <c r="U25" s="142" t="n"/>
      <c r="V25" s="142" t="n"/>
      <c r="W25" s="142" t="n"/>
      <c r="X25" s="142" t="n"/>
      <c r="Y25" s="142" t="n"/>
      <c r="Z25" s="143" t="n">
        <v>17652126.17142857</v>
      </c>
      <c r="AA25" s="143" t="n">
        <v>17652126.17142857</v>
      </c>
      <c r="AB25" s="143" t="n">
        <v>17652126.17142857</v>
      </c>
      <c r="AC25" s="143" t="n">
        <v>17652126.17142857</v>
      </c>
      <c r="AD25" s="143" t="n">
        <v>17652126.17142857</v>
      </c>
      <c r="AE25" s="143" t="n">
        <v>17652126.17142857</v>
      </c>
      <c r="AF25" s="143" t="n">
        <v>17652126.17142857</v>
      </c>
      <c r="AG25" s="142" t="n"/>
      <c r="AH25" s="142" t="n"/>
      <c r="AI25" s="144" t="n"/>
      <c r="AJ25" s="144" t="n"/>
      <c r="AK25" s="26" t="n"/>
      <c r="AL25" s="26" t="n"/>
      <c r="AM25" s="26" t="n"/>
      <c r="AN25" s="26" t="n"/>
      <c r="AO25" s="26" t="n"/>
      <c r="AP25" s="26" t="n"/>
      <c r="AQ25" s="26" t="n"/>
      <c r="AR25" s="27" t="n"/>
      <c r="AS25" s="27" t="n"/>
      <c r="AT25" s="27" t="n"/>
      <c r="AU25" s="27" t="n"/>
      <c r="AV25" s="27" t="n"/>
      <c r="AW25" s="27" t="n"/>
      <c r="AX25" s="27" t="n"/>
    </row>
    <row r="26" ht="34.5" customHeight="1">
      <c r="A26" s="53" t="n">
        <v>44835</v>
      </c>
      <c r="B26" s="53" t="n">
        <v>44926</v>
      </c>
      <c r="C26" s="54">
        <f>MONTH(B26-A26)</f>
        <v/>
      </c>
      <c r="D26" s="138" t="n">
        <v>63191312</v>
      </c>
      <c r="E26" s="138" t="n">
        <v>75829574.40000001</v>
      </c>
      <c r="F26" s="135">
        <f>D26/C26</f>
        <v/>
      </c>
      <c r="G26" s="135">
        <f>SUM(L26:AJ26)</f>
        <v/>
      </c>
      <c r="H26" s="135">
        <f>E26-G26</f>
        <v/>
      </c>
      <c r="I26" s="2" t="inlineStr">
        <is>
          <t>15</t>
        </is>
      </c>
      <c r="J26" s="4" t="inlineStr">
        <is>
          <t>Монтаж дверей внутренних не по дизайн-проекту</t>
        </is>
      </c>
      <c r="K26" s="18" t="n"/>
      <c r="L26" s="142" t="n"/>
      <c r="M26" s="142" t="n"/>
      <c r="N26" s="142" t="n"/>
      <c r="O26" s="142" t="n"/>
      <c r="P26" s="142" t="n"/>
      <c r="Q26" s="142" t="n"/>
      <c r="R26" s="142" t="n"/>
      <c r="S26" s="142" t="n"/>
      <c r="T26" s="142" t="n"/>
      <c r="U26" s="142" t="n"/>
      <c r="V26" s="142" t="n"/>
      <c r="W26" s="142" t="n"/>
      <c r="X26" s="142" t="n"/>
      <c r="Y26" s="142" t="n"/>
      <c r="Z26" s="142" t="n"/>
      <c r="AA26" s="142" t="n"/>
      <c r="AB26" s="143" t="n">
        <v>25276524.8</v>
      </c>
      <c r="AC26" s="143" t="n">
        <v>25276524.8</v>
      </c>
      <c r="AD26" s="143" t="n">
        <v>25276524.8</v>
      </c>
      <c r="AE26" s="142" t="n"/>
      <c r="AF26" s="142" t="n"/>
      <c r="AG26" s="142" t="n"/>
      <c r="AH26" s="142" t="n"/>
      <c r="AI26" s="144" t="n"/>
      <c r="AJ26" s="144" t="n"/>
      <c r="AK26" s="26" t="n"/>
      <c r="AL26" s="26" t="n"/>
      <c r="AM26" s="26" t="n"/>
      <c r="AN26" s="26" t="n"/>
      <c r="AO26" s="26" t="n"/>
      <c r="AP26" s="26" t="n"/>
      <c r="AQ26" s="26" t="n"/>
      <c r="AR26" s="27" t="n"/>
      <c r="AS26" s="27" t="n"/>
      <c r="AT26" s="27" t="n"/>
      <c r="AU26" s="27" t="n"/>
      <c r="AV26" s="27" t="n"/>
      <c r="AW26" s="27" t="n"/>
      <c r="AX26" s="27" t="n"/>
    </row>
    <row r="27" ht="49.5" customHeight="1">
      <c r="A27" s="53" t="n">
        <v>44927</v>
      </c>
      <c r="B27" s="53" t="n">
        <v>44985</v>
      </c>
      <c r="C27" s="54">
        <f>MONTH(B27-A27)</f>
        <v/>
      </c>
      <c r="D27" s="138" t="n">
        <v>4939712</v>
      </c>
      <c r="E27" s="138" t="n">
        <v>5927654.4</v>
      </c>
      <c r="F27" s="135">
        <f>D27/C27</f>
        <v/>
      </c>
      <c r="G27" s="135">
        <f>SUM(L27:AJ27)</f>
        <v/>
      </c>
      <c r="H27" s="135">
        <f>E27-G27</f>
        <v/>
      </c>
      <c r="I27" s="2" t="inlineStr">
        <is>
          <t>16</t>
        </is>
      </c>
      <c r="J27" s="4" t="inlineStr">
        <is>
          <t xml:space="preserve">Установка почтовых ящиков, нумерация  квартир, подъездов, дома, световые и графические  указатели </t>
        </is>
      </c>
      <c r="K27" s="18" t="n"/>
      <c r="L27" s="142" t="n"/>
      <c r="M27" s="142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Z27" s="142" t="n"/>
      <c r="AA27" s="142" t="n"/>
      <c r="AB27" s="142" t="n"/>
      <c r="AC27" s="142" t="n"/>
      <c r="AD27" s="142" t="n"/>
      <c r="AE27" s="143" t="n">
        <v>2963827.2</v>
      </c>
      <c r="AF27" s="143" t="n">
        <v>2963827.2</v>
      </c>
      <c r="AG27" s="142" t="n"/>
      <c r="AH27" s="142" t="n"/>
      <c r="AI27" s="144" t="n"/>
      <c r="AJ27" s="144" t="n"/>
      <c r="AK27" s="26" t="n"/>
      <c r="AL27" s="26" t="n"/>
      <c r="AM27" s="26" t="n"/>
      <c r="AN27" s="26" t="n"/>
      <c r="AO27" s="26" t="n"/>
      <c r="AP27" s="26" t="n"/>
      <c r="AQ27" s="26" t="n"/>
      <c r="AR27" s="27" t="n"/>
      <c r="AS27" s="27" t="n"/>
      <c r="AT27" s="27" t="n"/>
      <c r="AU27" s="27" t="n"/>
      <c r="AV27" s="27" t="n"/>
      <c r="AW27" s="27" t="n"/>
      <c r="AX27" s="27" t="n"/>
    </row>
    <row r="28" ht="29.25" customHeight="1">
      <c r="A28" s="53" t="n">
        <v>44896</v>
      </c>
      <c r="B28" s="53" t="n">
        <v>44957</v>
      </c>
      <c r="C28" s="54">
        <f>MONTH(B28-A28)</f>
        <v/>
      </c>
      <c r="D28" s="138" t="n">
        <v>1100784</v>
      </c>
      <c r="E28" s="138" t="n">
        <v>1320940.8</v>
      </c>
      <c r="F28" s="135">
        <f>D28/C28</f>
        <v/>
      </c>
      <c r="G28" s="135">
        <f>SUM(L28:AJ28)</f>
        <v/>
      </c>
      <c r="H28" s="135">
        <f>E28-G28</f>
        <v/>
      </c>
      <c r="I28" s="2" t="inlineStr">
        <is>
          <t>17</t>
        </is>
      </c>
      <c r="J28" s="4" t="inlineStr">
        <is>
          <t>Установка технологического оборудования автостоянки</t>
        </is>
      </c>
      <c r="K28" s="18" t="n"/>
      <c r="L28" s="142" t="n"/>
      <c r="M28" s="142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Z28" s="142" t="n"/>
      <c r="AA28" s="142" t="n"/>
      <c r="AB28" s="142" t="n"/>
      <c r="AC28" s="142" t="n"/>
      <c r="AD28" s="143" t="n">
        <v>660470.4</v>
      </c>
      <c r="AE28" s="143" t="n">
        <v>660470.4</v>
      </c>
      <c r="AF28" s="142" t="n"/>
      <c r="AG28" s="142" t="n"/>
      <c r="AH28" s="142" t="n"/>
      <c r="AI28" s="144" t="n"/>
      <c r="AJ28" s="144" t="n"/>
      <c r="AK28" s="26" t="n"/>
      <c r="AL28" s="26" t="n"/>
      <c r="AM28" s="26" t="n"/>
      <c r="AN28" s="26" t="n"/>
      <c r="AO28" s="26" t="n"/>
      <c r="AP28" s="26" t="n"/>
      <c r="AQ28" s="26" t="n"/>
      <c r="AR28" s="27" t="n"/>
      <c r="AS28" s="27" t="n"/>
      <c r="AT28" s="27" t="n"/>
      <c r="AU28" s="27" t="n"/>
      <c r="AV28" s="27" t="n"/>
      <c r="AW28" s="27" t="n"/>
      <c r="AX28" s="27" t="n"/>
    </row>
    <row r="29" ht="44.25" customFormat="1" customHeight="1" s="5">
      <c r="A29" s="53" t="n">
        <v>44868</v>
      </c>
      <c r="B29" s="53" t="n">
        <v>45046</v>
      </c>
      <c r="C29" s="54">
        <f>MONTH(B29-A29)</f>
        <v/>
      </c>
      <c r="D29" s="138" t="n">
        <v>113122224</v>
      </c>
      <c r="E29" s="138" t="n">
        <v>135746668.8</v>
      </c>
      <c r="F29" s="135">
        <f>D29/C29</f>
        <v/>
      </c>
      <c r="G29" s="135">
        <f>SUM(L29:AJ29)</f>
        <v/>
      </c>
      <c r="H29" s="135">
        <f>E29-G29</f>
        <v/>
      </c>
      <c r="I29" s="2" t="inlineStr">
        <is>
          <t>18</t>
        </is>
      </c>
      <c r="J29" s="4" t="inlineStr">
        <is>
          <t>Устройство внутренней системы водоснабжения, ВНС, ПНС</t>
        </is>
      </c>
      <c r="K29" s="18" t="n"/>
      <c r="L29" s="142" t="n"/>
      <c r="M29" s="142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Z29" s="142" t="n"/>
      <c r="AA29" s="142" t="n"/>
      <c r="AB29" s="142" t="n"/>
      <c r="AC29" s="143" t="n">
        <v>22624444.8</v>
      </c>
      <c r="AD29" s="143" t="n">
        <v>22624444.8</v>
      </c>
      <c r="AE29" s="143" t="n">
        <v>22624444.8</v>
      </c>
      <c r="AF29" s="143" t="n">
        <v>22624444.8</v>
      </c>
      <c r="AG29" s="143" t="n">
        <v>22624444.8</v>
      </c>
      <c r="AH29" s="145" t="n">
        <v>22624444.8</v>
      </c>
      <c r="AI29" s="144" t="n"/>
      <c r="AJ29" s="144" t="n"/>
      <c r="AK29" s="26" t="n"/>
      <c r="AL29" s="26" t="n"/>
      <c r="AM29" s="26" t="n"/>
      <c r="AN29" s="26" t="n"/>
      <c r="AO29" s="26" t="n"/>
      <c r="AP29" s="26" t="n"/>
      <c r="AQ29" s="26" t="n"/>
      <c r="AR29" s="27" t="n"/>
      <c r="AS29" s="27" t="n"/>
      <c r="AT29" s="27" t="n"/>
      <c r="AU29" s="27" t="n"/>
      <c r="AV29" s="27" t="n"/>
      <c r="AW29" s="27" t="n"/>
      <c r="AX29" s="27" t="n"/>
      <c r="AY29" s="118" t="n"/>
      <c r="AZ29" s="118" t="n"/>
      <c r="BA29" s="118" t="n"/>
      <c r="BB29" s="118" t="n"/>
      <c r="BC29" s="118" t="n"/>
      <c r="BD29" s="118" t="n"/>
      <c r="BE29" s="118" t="n"/>
      <c r="BF29" s="118" t="n"/>
      <c r="BG29" s="118" t="n"/>
      <c r="BH29" s="118" t="n"/>
      <c r="BI29" s="118" t="n"/>
      <c r="BJ29" s="118" t="n"/>
      <c r="BK29" s="118" t="n"/>
      <c r="BL29" s="118" t="n"/>
      <c r="BM29" s="118" t="n"/>
      <c r="BN29" s="118" t="n"/>
      <c r="BO29" s="118" t="n"/>
      <c r="BP29" s="118" t="n"/>
      <c r="BQ29" s="118" t="n"/>
      <c r="BR29" s="118" t="n"/>
      <c r="BS29" s="118" t="n"/>
      <c r="BT29" s="118" t="n"/>
      <c r="BU29" s="118" t="n"/>
      <c r="BV29" s="118" t="n"/>
      <c r="BW29" s="118" t="n"/>
      <c r="BX29" s="118" t="n"/>
      <c r="BY29" s="118" t="n"/>
      <c r="BZ29" s="118" t="n"/>
      <c r="CA29" s="118" t="n"/>
      <c r="CB29" s="118" t="n"/>
      <c r="CC29" s="118" t="n"/>
      <c r="CD29" s="118" t="n"/>
      <c r="CE29" s="118" t="n"/>
      <c r="CF29" s="118" t="n"/>
      <c r="CG29" s="118" t="n"/>
      <c r="CH29" s="118" t="n"/>
      <c r="CI29" s="118" t="n"/>
      <c r="CJ29" s="118" t="n"/>
      <c r="CK29" s="118" t="n"/>
      <c r="CL29" s="118" t="n"/>
      <c r="CM29" s="118" t="n"/>
      <c r="CN29" s="118" t="n"/>
      <c r="CO29" s="118" t="n"/>
      <c r="CP29" s="118" t="n"/>
      <c r="CQ29" s="118" t="n"/>
      <c r="CR29" s="118" t="n"/>
      <c r="CS29" s="118" t="n"/>
      <c r="CT29" s="118" t="n"/>
      <c r="CU29" s="118" t="n"/>
    </row>
    <row r="30" ht="42.75" customHeight="1">
      <c r="A30" s="53" t="n">
        <v>44972</v>
      </c>
      <c r="B30" s="53" t="n">
        <v>45107</v>
      </c>
      <c r="C30" s="54">
        <f>MONTH(B30-A30)</f>
        <v/>
      </c>
      <c r="D30" s="138" t="n">
        <v>2734992</v>
      </c>
      <c r="E30" s="138" t="n">
        <v>3281990.4</v>
      </c>
      <c r="F30" s="135">
        <f>D30/C30</f>
        <v/>
      </c>
      <c r="G30" s="135">
        <f>SUM(L30:AJ30)</f>
        <v/>
      </c>
      <c r="H30" s="135">
        <f>E30-G30</f>
        <v/>
      </c>
      <c r="I30" s="2" t="inlineStr">
        <is>
          <t>19</t>
        </is>
      </c>
      <c r="J30" s="4" t="inlineStr">
        <is>
          <t xml:space="preserve">Устройство  автоматики систем водоснабжения </t>
        </is>
      </c>
      <c r="K30" s="18" t="n"/>
      <c r="L30" s="142" t="n"/>
      <c r="M30" s="142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Z30" s="142" t="n"/>
      <c r="AA30" s="142" t="n"/>
      <c r="AB30" s="142" t="n"/>
      <c r="AC30" s="142" t="n"/>
      <c r="AD30" s="142" t="n"/>
      <c r="AE30" s="142" t="n"/>
      <c r="AF30" s="143" t="n">
        <v>656398.08</v>
      </c>
      <c r="AG30" s="143" t="n">
        <v>656398.08</v>
      </c>
      <c r="AH30" s="145" t="n">
        <v>656398.08</v>
      </c>
      <c r="AI30" s="145" t="n">
        <v>656398.08</v>
      </c>
      <c r="AJ30" s="145" t="n">
        <v>656398.08</v>
      </c>
      <c r="AK30" s="26" t="n"/>
      <c r="AL30" s="26" t="n"/>
      <c r="AM30" s="26" t="n"/>
      <c r="AN30" s="26" t="n"/>
      <c r="AO30" s="26" t="n"/>
      <c r="AP30" s="26" t="n"/>
      <c r="AQ30" s="26" t="n"/>
      <c r="AR30" s="27" t="n"/>
      <c r="AS30" s="27" t="n"/>
      <c r="AT30" s="27" t="n"/>
      <c r="AU30" s="27" t="n"/>
      <c r="AV30" s="27" t="n"/>
      <c r="AW30" s="27" t="n"/>
      <c r="AX30" s="27" t="n"/>
    </row>
    <row r="31" ht="39.75" customHeight="1">
      <c r="A31" s="53" t="n">
        <v>44868</v>
      </c>
      <c r="B31" s="53" t="n">
        <v>45046</v>
      </c>
      <c r="C31" s="54">
        <f>MONTH(B31-A31)</f>
        <v/>
      </c>
      <c r="D31" s="138" t="n">
        <v>40176864</v>
      </c>
      <c r="E31" s="138" t="n">
        <v>48212236.8</v>
      </c>
      <c r="F31" s="135">
        <f>D31/C31</f>
        <v/>
      </c>
      <c r="G31" s="135">
        <f>SUM(L31:AJ31)</f>
        <v/>
      </c>
      <c r="H31" s="135">
        <f>E31-G31</f>
        <v/>
      </c>
      <c r="I31" s="2" t="inlineStr">
        <is>
          <t>20</t>
        </is>
      </c>
      <c r="J31" s="4" t="inlineStr">
        <is>
          <t>Устройство внутренней системы канализации и водоотведения</t>
        </is>
      </c>
      <c r="K31" s="18" t="n"/>
      <c r="L31" s="142" t="n"/>
      <c r="M31" s="142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Z31" s="142" t="n"/>
      <c r="AA31" s="142" t="n"/>
      <c r="AB31" s="142" t="n"/>
      <c r="AC31" s="143" t="n">
        <v>8035372.8</v>
      </c>
      <c r="AD31" s="143" t="n">
        <v>8035372.8</v>
      </c>
      <c r="AE31" s="143" t="n">
        <v>8035372.8</v>
      </c>
      <c r="AF31" s="143" t="n">
        <v>8035372.8</v>
      </c>
      <c r="AG31" s="143" t="n">
        <v>8035372.8</v>
      </c>
      <c r="AH31" s="145" t="n">
        <v>8035372.8</v>
      </c>
      <c r="AI31" s="144" t="n"/>
      <c r="AJ31" s="144" t="n"/>
      <c r="AK31" s="26" t="n"/>
      <c r="AL31" s="26" t="n"/>
      <c r="AM31" s="26" t="n"/>
      <c r="AN31" s="26" t="n"/>
      <c r="AO31" s="26" t="n"/>
      <c r="AP31" s="26" t="n"/>
      <c r="AQ31" s="26" t="n"/>
      <c r="AR31" s="27" t="n"/>
      <c r="AS31" s="27" t="n"/>
      <c r="AT31" s="27" t="n"/>
      <c r="AU31" s="27" t="n"/>
      <c r="AV31" s="27" t="n"/>
      <c r="AW31" s="27" t="n"/>
      <c r="AX31" s="27" t="n"/>
    </row>
    <row r="32" ht="43.5" customFormat="1" customHeight="1" s="29">
      <c r="A32" s="55" t="n">
        <v>44972</v>
      </c>
      <c r="B32" s="53" t="n">
        <v>45107</v>
      </c>
      <c r="C32" s="54">
        <f>MONTH(B32-A32)</f>
        <v/>
      </c>
      <c r="D32" s="138" t="n">
        <v>1545696</v>
      </c>
      <c r="E32" s="138" t="n">
        <v>1854835.2</v>
      </c>
      <c r="F32" s="135">
        <f>D32/C32</f>
        <v/>
      </c>
      <c r="G32" s="135">
        <f>SUM(L32:AJ32)</f>
        <v/>
      </c>
      <c r="H32" s="135">
        <f>E32-G32</f>
        <v/>
      </c>
      <c r="I32" s="2" t="inlineStr">
        <is>
          <t>21</t>
        </is>
      </c>
      <c r="J32" s="4" t="inlineStr">
        <is>
          <t>Устройство автоматики систем канализации</t>
        </is>
      </c>
      <c r="K32" s="18" t="n"/>
      <c r="L32" s="142" t="n"/>
      <c r="M32" s="142" t="n"/>
      <c r="N32" s="142" t="n"/>
      <c r="O32" s="142" t="n"/>
      <c r="P32" s="142" t="n"/>
      <c r="Q32" s="142" t="n"/>
      <c r="R32" s="142" t="n"/>
      <c r="S32" s="146" t="n"/>
      <c r="T32" s="146" t="n"/>
      <c r="U32" s="146" t="n"/>
      <c r="V32" s="146" t="n"/>
      <c r="W32" s="142" t="n"/>
      <c r="X32" s="142" t="n"/>
      <c r="Y32" s="142" t="n"/>
      <c r="Z32" s="142" t="n"/>
      <c r="AA32" s="142" t="n"/>
      <c r="AB32" s="142" t="n"/>
      <c r="AC32" s="142" t="n"/>
      <c r="AD32" s="142" t="n"/>
      <c r="AE32" s="142" t="n"/>
      <c r="AF32" s="143" t="n">
        <v>370967.04</v>
      </c>
      <c r="AG32" s="143" t="n">
        <v>370967.04</v>
      </c>
      <c r="AH32" s="143" t="n">
        <v>370967.04</v>
      </c>
      <c r="AI32" s="145" t="n">
        <v>370967.04</v>
      </c>
      <c r="AJ32" s="145" t="n">
        <v>370967.04</v>
      </c>
      <c r="AK32" s="28" t="n"/>
      <c r="AL32" s="28" t="n"/>
      <c r="AM32" s="28" t="n"/>
      <c r="AN32" s="28" t="n"/>
      <c r="AO32" s="28" t="n"/>
      <c r="AP32" s="28" t="n"/>
      <c r="AQ32" s="28" t="n"/>
      <c r="AR32" s="29" t="n">
        <v>0</v>
      </c>
    </row>
    <row r="33" ht="58.5" customFormat="1" customHeight="1" s="29">
      <c r="A33" s="53" t="n">
        <v>44774</v>
      </c>
      <c r="B33" s="55" t="n">
        <v>45077</v>
      </c>
      <c r="C33" s="54">
        <f>MONTH(B33-A33)</f>
        <v/>
      </c>
      <c r="D33" s="138" t="n">
        <v>267860952</v>
      </c>
      <c r="E33" s="138" t="n">
        <v>321433142.4</v>
      </c>
      <c r="F33" s="135">
        <f>D33/C33</f>
        <v/>
      </c>
      <c r="G33" s="135">
        <f>SUM(L33:AJ33)</f>
        <v/>
      </c>
      <c r="H33" s="135">
        <f>E33-G33</f>
        <v/>
      </c>
      <c r="I33" s="2" t="inlineStr">
        <is>
          <t>22</t>
        </is>
      </c>
      <c r="J33" s="23" t="inlineStr">
        <is>
          <t>Устройство систем отопления, вентиляции, кондиционирования, ИТП</t>
        </is>
      </c>
      <c r="K33" s="60" t="n"/>
      <c r="L33" s="142" t="n"/>
      <c r="M33" s="142" t="n"/>
      <c r="N33" s="142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Z33" s="143" t="n">
        <v>32143314.24</v>
      </c>
      <c r="AA33" s="143" t="n">
        <v>32143314.24</v>
      </c>
      <c r="AB33" s="143" t="n">
        <v>32143314.24</v>
      </c>
      <c r="AC33" s="143" t="n">
        <v>32143314.24</v>
      </c>
      <c r="AD33" s="143" t="n">
        <v>32143314.24</v>
      </c>
      <c r="AE33" s="143" t="n">
        <v>32143314.24</v>
      </c>
      <c r="AF33" s="143" t="n">
        <v>32143314.24</v>
      </c>
      <c r="AG33" s="143" t="n">
        <v>32143314.24</v>
      </c>
      <c r="AH33" s="143" t="n">
        <v>32143314.24</v>
      </c>
      <c r="AI33" s="143" t="n">
        <v>32143314.24</v>
      </c>
      <c r="AJ33" s="144" t="n"/>
      <c r="AK33" s="30" t="n"/>
      <c r="AL33" s="30" t="n"/>
      <c r="AM33" s="30" t="n"/>
      <c r="AN33" s="30" t="n"/>
      <c r="AO33" s="30" t="n"/>
      <c r="AP33" s="30" t="n"/>
      <c r="AQ33" s="30" t="n"/>
    </row>
    <row r="34" ht="30" customFormat="1" customHeight="1" s="29">
      <c r="A34" s="53" t="n">
        <v>44972</v>
      </c>
      <c r="B34" s="53" t="n">
        <v>45107</v>
      </c>
      <c r="C34" s="54">
        <f>MONTH(B34-A34)</f>
        <v/>
      </c>
      <c r="D34" s="138" t="n">
        <v>3041712</v>
      </c>
      <c r="E34" s="138" t="n">
        <v>3650054.4</v>
      </c>
      <c r="F34" s="135">
        <f>D34/C34</f>
        <v/>
      </c>
      <c r="G34" s="135">
        <f>SUM(L34:AJ34)</f>
        <v/>
      </c>
      <c r="H34" s="135">
        <f>E34-G34</f>
        <v/>
      </c>
      <c r="I34" s="2" t="inlineStr">
        <is>
          <t>23</t>
        </is>
      </c>
      <c r="J34" s="4" t="inlineStr">
        <is>
          <t>Устройство  автоматики систем вентиляции, отопление, ИТП</t>
        </is>
      </c>
      <c r="K34" s="18" t="n"/>
      <c r="L34" s="142" t="n"/>
      <c r="M34" s="142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3" t="n">
        <v>730010.88</v>
      </c>
      <c r="AG34" s="143" t="n">
        <v>730010.88</v>
      </c>
      <c r="AH34" s="143" t="n">
        <v>730010.88</v>
      </c>
      <c r="AI34" s="143" t="n">
        <v>730010.88</v>
      </c>
      <c r="AJ34" s="145" t="n">
        <v>730010.88</v>
      </c>
      <c r="AK34" s="30" t="n"/>
      <c r="AL34" s="30" t="n"/>
      <c r="AM34" s="30" t="n"/>
      <c r="AN34" s="30" t="n"/>
      <c r="AO34" s="30" t="n"/>
      <c r="AP34" s="30" t="n"/>
      <c r="AQ34" s="30" t="n"/>
    </row>
    <row r="35" ht="30" customFormat="1" customHeight="1" s="29">
      <c r="A35" s="53" t="n">
        <v>44868</v>
      </c>
      <c r="B35" s="55" t="n">
        <v>45107</v>
      </c>
      <c r="C35" s="54">
        <f>MONTH(B35-A35)</f>
        <v/>
      </c>
      <c r="D35" s="138" t="n">
        <v>220870800</v>
      </c>
      <c r="E35" s="138" t="n">
        <v>265044960</v>
      </c>
      <c r="F35" s="135">
        <f>D35/C35</f>
        <v/>
      </c>
      <c r="G35" s="135">
        <f>SUM(L35:AJ35)</f>
        <v/>
      </c>
      <c r="H35" s="135">
        <f>E35-G35</f>
        <v/>
      </c>
      <c r="I35" s="2" t="inlineStr">
        <is>
          <t>24</t>
        </is>
      </c>
      <c r="J35" s="4" t="inlineStr">
        <is>
          <t>Внутренние электротехнические работы</t>
        </is>
      </c>
      <c r="K35" s="18" t="n"/>
      <c r="L35" s="142" t="n"/>
      <c r="M35" s="142" t="n"/>
      <c r="N35" s="142" t="n"/>
      <c r="O35" s="142" t="n"/>
      <c r="P35" s="142" t="n"/>
      <c r="Q35" s="142" t="n"/>
      <c r="R35" s="142" t="n"/>
      <c r="S35" s="142" t="n"/>
      <c r="T35" s="142" t="n"/>
      <c r="U35" s="142" t="n"/>
      <c r="V35" s="142" t="n"/>
      <c r="W35" s="142" t="n"/>
      <c r="X35" s="142" t="n"/>
      <c r="Y35" s="142" t="n"/>
      <c r="Z35" s="142" t="n"/>
      <c r="AA35" s="142" t="n"/>
      <c r="AB35" s="142" t="n"/>
      <c r="AC35" s="143" t="n">
        <v>33130620</v>
      </c>
      <c r="AD35" s="143" t="n">
        <v>33130620</v>
      </c>
      <c r="AE35" s="143" t="n">
        <v>33130620</v>
      </c>
      <c r="AF35" s="143" t="n">
        <v>33130620</v>
      </c>
      <c r="AG35" s="143" t="n">
        <v>33130620</v>
      </c>
      <c r="AH35" s="143" t="n">
        <v>33130620</v>
      </c>
      <c r="AI35" s="143" t="n">
        <v>33130620</v>
      </c>
      <c r="AJ35" s="143" t="n">
        <v>33130620</v>
      </c>
      <c r="AK35" s="30" t="n"/>
      <c r="AL35" s="30" t="n"/>
      <c r="AM35" s="30" t="n"/>
      <c r="AN35" s="30" t="n"/>
      <c r="AO35" s="30" t="n"/>
      <c r="AP35" s="30" t="n"/>
      <c r="AQ35" s="30" t="n"/>
      <c r="AR35" s="29" t="e">
        <v>#REF!</v>
      </c>
    </row>
    <row r="36" ht="40" customFormat="1" customHeight="1" s="29">
      <c r="A36" s="53" t="n">
        <v>44900</v>
      </c>
      <c r="B36" s="55" t="n">
        <v>45107</v>
      </c>
      <c r="C36" s="54">
        <f>MONTH(B36-A36)</f>
        <v/>
      </c>
      <c r="D36" s="138" t="n">
        <v>52217784</v>
      </c>
      <c r="E36" s="138" t="n">
        <v>62661340.8</v>
      </c>
      <c r="F36" s="135">
        <f>D36/C36</f>
        <v/>
      </c>
      <c r="G36" s="135">
        <f>SUM(L36:AJ36)</f>
        <v/>
      </c>
      <c r="H36" s="135">
        <f>E36-G36</f>
        <v/>
      </c>
      <c r="I36" s="2" t="inlineStr">
        <is>
          <t>25</t>
        </is>
      </c>
      <c r="J36" s="4" t="inlineStr">
        <is>
          <t>Устройство  системы автоматизации и  диспетчеризации инженерных систем</t>
        </is>
      </c>
      <c r="K36" s="18" t="n"/>
      <c r="L36" s="142" t="n"/>
      <c r="M36" s="142" t="n"/>
      <c r="N36" s="142" t="n"/>
      <c r="O36" s="142" t="n"/>
      <c r="P36" s="142" t="n"/>
      <c r="Q36" s="142" t="n"/>
      <c r="R36" s="142" t="n"/>
      <c r="S36" s="142" t="n"/>
      <c r="T36" s="142" t="n"/>
      <c r="U36" s="142" t="n"/>
      <c r="V36" s="142" t="n"/>
      <c r="W36" s="142" t="n"/>
      <c r="X36" s="142" t="n"/>
      <c r="Y36" s="142" t="n"/>
      <c r="Z36" s="142" t="n"/>
      <c r="AA36" s="142" t="n"/>
      <c r="AB36" s="142" t="n"/>
      <c r="AC36" s="142" t="n"/>
      <c r="AD36" s="143" t="n">
        <v>8951620.114285713</v>
      </c>
      <c r="AE36" s="143" t="n">
        <v>8951620.114285713</v>
      </c>
      <c r="AF36" s="143" t="n">
        <v>8951620.114285713</v>
      </c>
      <c r="AG36" s="143" t="n">
        <v>8951620.114285713</v>
      </c>
      <c r="AH36" s="143" t="n">
        <v>8951620.114285713</v>
      </c>
      <c r="AI36" s="143" t="n">
        <v>8951620.114285713</v>
      </c>
      <c r="AJ36" s="145" t="n">
        <v>8951620.114285713</v>
      </c>
      <c r="AK36" s="30" t="n"/>
      <c r="AL36" s="30" t="n"/>
      <c r="AM36" s="30" t="n"/>
      <c r="AN36" s="30" t="n"/>
      <c r="AO36" s="30" t="n"/>
      <c r="AP36" s="30" t="n"/>
      <c r="AQ36" s="30" t="n"/>
    </row>
    <row r="37" ht="38.25" customFormat="1" customHeight="1" s="29">
      <c r="A37" s="55" t="n">
        <v>44972</v>
      </c>
      <c r="B37" s="55" t="n">
        <v>45107</v>
      </c>
      <c r="C37" s="54">
        <f>MONTH(B37-A37)</f>
        <v/>
      </c>
      <c r="D37" s="138" t="n">
        <v>14187960</v>
      </c>
      <c r="E37" s="138" t="n">
        <v>17025552</v>
      </c>
      <c r="F37" s="135">
        <f>D37/C37</f>
        <v/>
      </c>
      <c r="G37" s="135">
        <f>SUM(L37:AJ37)</f>
        <v/>
      </c>
      <c r="H37" s="135">
        <f>E37-G37</f>
        <v/>
      </c>
      <c r="I37" s="2" t="inlineStr">
        <is>
          <t>26</t>
        </is>
      </c>
      <c r="J37" s="4" t="inlineStr">
        <is>
          <t>Устройство городской радиотрансляционной сети</t>
        </is>
      </c>
      <c r="K37" s="18" t="n"/>
      <c r="L37" s="142" t="n"/>
      <c r="M37" s="142" t="n"/>
      <c r="N37" s="142" t="n"/>
      <c r="O37" s="142" t="n"/>
      <c r="P37" s="142" t="n"/>
      <c r="Q37" s="142" t="n"/>
      <c r="R37" s="142" t="n"/>
      <c r="S37" s="142" t="n"/>
      <c r="T37" s="142" t="n"/>
      <c r="U37" s="142" t="n"/>
      <c r="V37" s="142" t="n"/>
      <c r="W37" s="142" t="n"/>
      <c r="X37" s="142" t="n"/>
      <c r="Y37" s="142" t="n"/>
      <c r="Z37" s="142" t="n"/>
      <c r="AA37" s="142" t="n"/>
      <c r="AB37" s="142" t="n"/>
      <c r="AC37" s="142" t="n"/>
      <c r="AD37" s="142" t="n"/>
      <c r="AE37" s="142" t="n"/>
      <c r="AF37" s="143" t="n">
        <v>3405110.4</v>
      </c>
      <c r="AG37" s="143" t="n">
        <v>3405110.4</v>
      </c>
      <c r="AH37" s="143" t="n">
        <v>3405110.4</v>
      </c>
      <c r="AI37" s="143" t="n">
        <v>3405110.4</v>
      </c>
      <c r="AJ37" s="145" t="n">
        <v>3405110.4</v>
      </c>
      <c r="AK37" s="30" t="n"/>
      <c r="AL37" s="30" t="n"/>
      <c r="AM37" s="30" t="n"/>
      <c r="AN37" s="30" t="n"/>
      <c r="AO37" s="30" t="n"/>
      <c r="AP37" s="30" t="n"/>
      <c r="AQ37" s="30" t="n"/>
    </row>
    <row r="38" ht="45.75" customFormat="1" customHeight="1" s="29">
      <c r="A38" s="55" t="n">
        <v>44972</v>
      </c>
      <c r="B38" s="55" t="n">
        <v>45107</v>
      </c>
      <c r="C38" s="54">
        <f>MONTH(B38-A38)</f>
        <v/>
      </c>
      <c r="D38" s="138" t="n">
        <v>1295136</v>
      </c>
      <c r="E38" s="138" t="n">
        <v>1554163.2</v>
      </c>
      <c r="F38" s="135">
        <f>D38/C38</f>
        <v/>
      </c>
      <c r="G38" s="135">
        <f>SUM(L38:AJ38)</f>
        <v/>
      </c>
      <c r="H38" s="135">
        <f>E38-G38</f>
        <v/>
      </c>
      <c r="I38" s="2" t="inlineStr">
        <is>
          <t>27</t>
        </is>
      </c>
      <c r="J38" s="4" t="inlineStr">
        <is>
          <t>Устройство  системы телевидения, телефония, интернет</t>
        </is>
      </c>
      <c r="K38" s="18" t="n"/>
      <c r="L38" s="142" t="n"/>
      <c r="M38" s="142" t="n"/>
      <c r="N38" s="142" t="n"/>
      <c r="O38" s="142" t="n"/>
      <c r="P38" s="142" t="n"/>
      <c r="Q38" s="142" t="n"/>
      <c r="R38" s="142" t="n"/>
      <c r="S38" s="142" t="n"/>
      <c r="T38" s="142" t="n"/>
      <c r="U38" s="142" t="n"/>
      <c r="V38" s="142" t="n"/>
      <c r="W38" s="142" t="n"/>
      <c r="X38" s="142" t="n"/>
      <c r="Y38" s="142" t="n"/>
      <c r="Z38" s="142" t="n"/>
      <c r="AA38" s="142" t="n"/>
      <c r="AB38" s="142" t="n"/>
      <c r="AC38" s="142" t="n"/>
      <c r="AD38" s="142" t="n"/>
      <c r="AE38" s="142" t="n"/>
      <c r="AF38" s="143" t="n">
        <v>310832.64</v>
      </c>
      <c r="AG38" s="143" t="n">
        <v>310832.64</v>
      </c>
      <c r="AH38" s="143" t="n">
        <v>310832.64</v>
      </c>
      <c r="AI38" s="143" t="n">
        <v>310832.64</v>
      </c>
      <c r="AJ38" s="145" t="n">
        <v>310832.64</v>
      </c>
      <c r="AK38" s="30" t="n"/>
      <c r="AL38" s="30" t="n"/>
      <c r="AM38" s="30" t="n"/>
      <c r="AN38" s="30" t="n"/>
      <c r="AO38" s="30" t="n"/>
      <c r="AP38" s="30" t="n"/>
      <c r="AQ38" s="30" t="n"/>
    </row>
    <row r="39" ht="45.75" customFormat="1" customHeight="1" s="29">
      <c r="A39" s="55" t="n">
        <v>44972</v>
      </c>
      <c r="B39" s="55" t="n">
        <v>45107</v>
      </c>
      <c r="C39" s="54">
        <f>MONTH(B39-A39)</f>
        <v/>
      </c>
      <c r="D39" s="138" t="n">
        <v>19863360</v>
      </c>
      <c r="E39" s="138" t="n">
        <v>23836032</v>
      </c>
      <c r="F39" s="135">
        <f>D39/C39</f>
        <v/>
      </c>
      <c r="G39" s="135">
        <f>SUM(L39:AJ39)</f>
        <v/>
      </c>
      <c r="H39" s="135">
        <f>E39-G39</f>
        <v/>
      </c>
      <c r="I39" s="2" t="inlineStr">
        <is>
          <t>28</t>
        </is>
      </c>
      <c r="J39" s="4" t="inlineStr">
        <is>
          <t>Устройство  мультисервисной кабельной сети МСК</t>
        </is>
      </c>
      <c r="K39" s="18" t="n"/>
      <c r="L39" s="142" t="n"/>
      <c r="M39" s="142" t="n"/>
      <c r="N39" s="142" t="n"/>
      <c r="O39" s="142" t="n"/>
      <c r="P39" s="142" t="n"/>
      <c r="Q39" s="142" t="n"/>
      <c r="R39" s="142" t="n"/>
      <c r="S39" s="142" t="n"/>
      <c r="T39" s="142" t="n"/>
      <c r="U39" s="142" t="n"/>
      <c r="V39" s="142" t="n"/>
      <c r="W39" s="142" t="n"/>
      <c r="X39" s="142" t="n"/>
      <c r="Y39" s="142" t="n"/>
      <c r="Z39" s="142" t="n"/>
      <c r="AA39" s="142" t="n"/>
      <c r="AB39" s="142" t="n"/>
      <c r="AC39" s="142" t="n"/>
      <c r="AD39" s="142" t="n"/>
      <c r="AE39" s="142" t="n"/>
      <c r="AF39" s="143" t="n">
        <v>4767206.4</v>
      </c>
      <c r="AG39" s="143" t="n">
        <v>4767206.4</v>
      </c>
      <c r="AH39" s="143" t="n">
        <v>4767206.4</v>
      </c>
      <c r="AI39" s="143" t="n">
        <v>4767206.4</v>
      </c>
      <c r="AJ39" s="145" t="n">
        <v>4767206.4</v>
      </c>
      <c r="AK39" s="30" t="n"/>
      <c r="AL39" s="30" t="n"/>
      <c r="AM39" s="30" t="n"/>
      <c r="AN39" s="30" t="n"/>
      <c r="AO39" s="30" t="n"/>
      <c r="AP39" s="30" t="n"/>
      <c r="AQ39" s="30" t="n"/>
    </row>
    <row r="40" ht="40" customFormat="1" customHeight="1" s="29">
      <c r="A40" s="55" t="n">
        <v>44972</v>
      </c>
      <c r="B40" s="55" t="n">
        <v>45107</v>
      </c>
      <c r="C40" s="54">
        <f>MONTH(B40-A40)</f>
        <v/>
      </c>
      <c r="D40" s="138" t="n">
        <v>39973392</v>
      </c>
      <c r="E40" s="138" t="n">
        <v>47968070.4</v>
      </c>
      <c r="F40" s="135">
        <f>D40/C40</f>
        <v/>
      </c>
      <c r="G40" s="135">
        <f>SUM(L40:AJ40)</f>
        <v/>
      </c>
      <c r="H40" s="135">
        <f>E40-G40</f>
        <v/>
      </c>
      <c r="I40" s="2" t="inlineStr">
        <is>
          <t>29</t>
        </is>
      </c>
      <c r="J40" s="4" t="inlineStr">
        <is>
          <t>Устройство системы оповещения и управления эвакуацией (СОУЭ)</t>
        </is>
      </c>
      <c r="K40" s="18" t="n"/>
      <c r="L40" s="142" t="n"/>
      <c r="M40" s="142" t="n"/>
      <c r="N40" s="142" t="n"/>
      <c r="O40" s="142" t="n"/>
      <c r="P40" s="142" t="n"/>
      <c r="Q40" s="142" t="n"/>
      <c r="R40" s="142" t="n"/>
      <c r="S40" s="142" t="n"/>
      <c r="T40" s="142" t="n"/>
      <c r="U40" s="142" t="n"/>
      <c r="V40" s="142" t="n"/>
      <c r="W40" s="142" t="n"/>
      <c r="X40" s="142" t="n"/>
      <c r="Y40" s="142" t="n"/>
      <c r="Z40" s="142" t="n"/>
      <c r="AA40" s="142" t="n"/>
      <c r="AB40" s="142" t="n"/>
      <c r="AC40" s="142" t="n"/>
      <c r="AD40" s="142" t="n"/>
      <c r="AE40" s="142" t="n"/>
      <c r="AF40" s="143" t="n">
        <v>9593614.08</v>
      </c>
      <c r="AG40" s="143" t="n">
        <v>9593614.08</v>
      </c>
      <c r="AH40" s="143" t="n">
        <v>9593614.08</v>
      </c>
      <c r="AI40" s="143" t="n">
        <v>9593614.08</v>
      </c>
      <c r="AJ40" s="145" t="n">
        <v>9593614.08</v>
      </c>
      <c r="AK40" s="30" t="n"/>
      <c r="AL40" s="30" t="n"/>
      <c r="AM40" s="30" t="n"/>
      <c r="AN40" s="30" t="n"/>
      <c r="AO40" s="30" t="n"/>
      <c r="AP40" s="30" t="n"/>
      <c r="AQ40" s="30" t="n"/>
      <c r="AR40" s="29" t="e">
        <v>#REF!</v>
      </c>
    </row>
    <row r="41" ht="30" customFormat="1" customHeight="1" s="29">
      <c r="A41" s="55" t="n">
        <v>44972</v>
      </c>
      <c r="B41" s="55" t="n">
        <v>45107</v>
      </c>
      <c r="C41" s="54">
        <f>MONTH(B41-A41)</f>
        <v/>
      </c>
      <c r="D41" s="138" t="n">
        <v>23811368</v>
      </c>
      <c r="E41" s="138" t="n">
        <v>28573641.6</v>
      </c>
      <c r="F41" s="135">
        <f>D41/C41</f>
        <v/>
      </c>
      <c r="G41" s="135">
        <f>SUM(L41:AJ41)</f>
        <v/>
      </c>
      <c r="H41" s="135">
        <f>E41-G41</f>
        <v/>
      </c>
      <c r="I41" s="2" t="inlineStr">
        <is>
          <t>30</t>
        </is>
      </c>
      <c r="J41" s="4" t="inlineStr">
        <is>
          <t>Устройство  системы домофонной связи, СКУД</t>
        </is>
      </c>
      <c r="K41" s="18" t="n"/>
      <c r="L41" s="142" t="n"/>
      <c r="M41" s="142" t="n"/>
      <c r="N41" s="142" t="n"/>
      <c r="O41" s="142" t="n"/>
      <c r="P41" s="142" t="n"/>
      <c r="Q41" s="142" t="n"/>
      <c r="R41" s="142" t="n"/>
      <c r="S41" s="142" t="n"/>
      <c r="T41" s="142" t="n"/>
      <c r="U41" s="142" t="n"/>
      <c r="V41" s="142" t="n"/>
      <c r="W41" s="142" t="n"/>
      <c r="X41" s="142" t="n"/>
      <c r="Y41" s="142" t="n"/>
      <c r="Z41" s="142" t="n"/>
      <c r="AA41" s="142" t="n"/>
      <c r="AB41" s="142" t="n"/>
      <c r="AC41" s="142" t="n"/>
      <c r="AD41" s="142" t="n"/>
      <c r="AE41" s="142" t="n"/>
      <c r="AF41" s="143" t="n">
        <v>5714728.32</v>
      </c>
      <c r="AG41" s="143" t="n">
        <v>5714728.32</v>
      </c>
      <c r="AH41" s="143" t="n">
        <v>5714728.32</v>
      </c>
      <c r="AI41" s="143" t="n">
        <v>5714728.32</v>
      </c>
      <c r="AJ41" s="145" t="n">
        <v>5714728.32</v>
      </c>
      <c r="AK41" s="147" t="n"/>
      <c r="AL41" s="147" t="n"/>
      <c r="AM41" s="147" t="n"/>
      <c r="AN41" s="147" t="n"/>
      <c r="AO41" s="147" t="n"/>
      <c r="AP41" s="147" t="n"/>
      <c r="AQ41" s="147" t="n"/>
      <c r="AR41" s="29" t="n">
        <v>0</v>
      </c>
    </row>
    <row r="42" ht="30" customFormat="1" customHeight="1" s="29">
      <c r="A42" s="55" t="n">
        <v>44972</v>
      </c>
      <c r="B42" s="55" t="n">
        <v>45107</v>
      </c>
      <c r="C42" s="54">
        <f>MONTH(B42-A42)</f>
        <v/>
      </c>
      <c r="D42" s="138" t="n">
        <v>11892112</v>
      </c>
      <c r="E42" s="138" t="n">
        <v>14270534.4</v>
      </c>
      <c r="F42" s="135">
        <f>D42/C42</f>
        <v/>
      </c>
      <c r="G42" s="135">
        <f>SUM(L42:AJ42)</f>
        <v/>
      </c>
      <c r="H42" s="135">
        <f>E42-G42</f>
        <v/>
      </c>
      <c r="I42" s="2" t="inlineStr">
        <is>
          <t>31</t>
        </is>
      </c>
      <c r="J42" s="4" t="inlineStr">
        <is>
          <t>Устройство системы охранного телевидения СОТ</t>
        </is>
      </c>
      <c r="K42" s="18" t="n"/>
      <c r="L42" s="142" t="n"/>
      <c r="M42" s="142" t="n"/>
      <c r="N42" s="142" t="n"/>
      <c r="O42" s="142" t="n"/>
      <c r="P42" s="142" t="n"/>
      <c r="Q42" s="142" t="n"/>
      <c r="R42" s="142" t="n"/>
      <c r="S42" s="142" t="n"/>
      <c r="T42" s="142" t="n"/>
      <c r="U42" s="142" t="n"/>
      <c r="V42" s="142" t="n"/>
      <c r="W42" s="142" t="n"/>
      <c r="X42" s="142" t="n"/>
      <c r="Y42" s="142" t="n"/>
      <c r="Z42" s="142" t="n"/>
      <c r="AA42" s="142" t="n"/>
      <c r="AB42" s="142" t="n"/>
      <c r="AC42" s="142" t="n"/>
      <c r="AD42" s="142" t="n"/>
      <c r="AE42" s="142" t="n"/>
      <c r="AF42" s="143" t="n">
        <v>2854106.88</v>
      </c>
      <c r="AG42" s="143" t="n">
        <v>2854106.88</v>
      </c>
      <c r="AH42" s="143" t="n">
        <v>2854106.88</v>
      </c>
      <c r="AI42" s="143" t="n">
        <v>2854106.88</v>
      </c>
      <c r="AJ42" s="145" t="n">
        <v>2854106.88</v>
      </c>
      <c r="AK42" s="30" t="n"/>
      <c r="AL42" s="30" t="n"/>
      <c r="AM42" s="30" t="n"/>
      <c r="AN42" s="30" t="n"/>
      <c r="AO42" s="30" t="n"/>
      <c r="AP42" s="30" t="n"/>
      <c r="AQ42" s="30" t="n"/>
    </row>
    <row r="43" ht="40" customFormat="1" customHeight="1" s="29">
      <c r="A43" s="55" t="n">
        <v>44972</v>
      </c>
      <c r="B43" s="55" t="n">
        <v>45107</v>
      </c>
      <c r="C43" s="54">
        <f>MONTH(B43-A43)</f>
        <v/>
      </c>
      <c r="D43" s="138" t="n">
        <v>1283096</v>
      </c>
      <c r="E43" s="138" t="n">
        <v>1539715.2</v>
      </c>
      <c r="F43" s="135">
        <f>D43/C43</f>
        <v/>
      </c>
      <c r="G43" s="135">
        <f>SUM(L43:AJ43)</f>
        <v/>
      </c>
      <c r="H43" s="135">
        <f>E43-G43</f>
        <v/>
      </c>
      <c r="I43" s="2" t="inlineStr">
        <is>
          <t>32</t>
        </is>
      </c>
      <c r="J43" s="4" t="inlineStr">
        <is>
          <t>Устройство  тревожной сигнализации и двусторонней связи СУ МГН</t>
        </is>
      </c>
      <c r="K43" s="18" t="n"/>
      <c r="L43" s="142" t="n"/>
      <c r="M43" s="142" t="n"/>
      <c r="N43" s="142" t="n"/>
      <c r="O43" s="142" t="n"/>
      <c r="P43" s="142" t="n"/>
      <c r="Q43" s="142" t="n"/>
      <c r="R43" s="142" t="n"/>
      <c r="S43" s="142" t="n"/>
      <c r="T43" s="142" t="n"/>
      <c r="U43" s="142" t="n"/>
      <c r="V43" s="142" t="n"/>
      <c r="W43" s="142" t="n"/>
      <c r="X43" s="142" t="n"/>
      <c r="Y43" s="142" t="n"/>
      <c r="Z43" s="142" t="n"/>
      <c r="AA43" s="142" t="n"/>
      <c r="AB43" s="142" t="n"/>
      <c r="AC43" s="142" t="n"/>
      <c r="AD43" s="142" t="n"/>
      <c r="AE43" s="142" t="n"/>
      <c r="AF43" s="143" t="n">
        <v>307943.04</v>
      </c>
      <c r="AG43" s="143" t="n">
        <v>307943.04</v>
      </c>
      <c r="AH43" s="143" t="n">
        <v>307943.04</v>
      </c>
      <c r="AI43" s="143" t="n">
        <v>307943.04</v>
      </c>
      <c r="AJ43" s="145" t="n">
        <v>307943.04</v>
      </c>
      <c r="AK43" s="30" t="n"/>
      <c r="AL43" s="30" t="n"/>
      <c r="AM43" s="30" t="n"/>
      <c r="AN43" s="30" t="n"/>
      <c r="AO43" s="30" t="n"/>
      <c r="AP43" s="30" t="n"/>
      <c r="AQ43" s="30" t="n"/>
    </row>
    <row r="44" ht="20.15" customFormat="1" customHeight="1" s="29">
      <c r="A44" s="55" t="n">
        <v>44972</v>
      </c>
      <c r="B44" s="55" t="n">
        <v>45107</v>
      </c>
      <c r="C44" s="54">
        <f>MONTH(B44-A44)</f>
        <v/>
      </c>
      <c r="D44" s="138" t="n">
        <v>5676352</v>
      </c>
      <c r="E44" s="138" t="n">
        <v>6811622.4</v>
      </c>
      <c r="F44" s="135">
        <f>D44/C44</f>
        <v/>
      </c>
      <c r="G44" s="135">
        <f>SUM(L44:AJ44)</f>
        <v/>
      </c>
      <c r="H44" s="135">
        <f>E44-G44</f>
        <v/>
      </c>
      <c r="I44" s="2" t="inlineStr">
        <is>
          <t>33</t>
        </is>
      </c>
      <c r="J44" s="4" t="inlineStr">
        <is>
          <t>Устройство системы газового контроля  подземного паркинга</t>
        </is>
      </c>
      <c r="K44" s="18" t="n"/>
      <c r="L44" s="142" t="n"/>
      <c r="M44" s="142" t="n"/>
      <c r="N44" s="142" t="n"/>
      <c r="O44" s="142" t="n"/>
      <c r="P44" s="142" t="n"/>
      <c r="Q44" s="142" t="n"/>
      <c r="R44" s="142" t="n"/>
      <c r="S44" s="142" t="n"/>
      <c r="T44" s="142" t="n"/>
      <c r="U44" s="142" t="n"/>
      <c r="V44" s="142" t="n"/>
      <c r="W44" s="142" t="n"/>
      <c r="X44" s="142" t="n"/>
      <c r="Y44" s="142" t="n"/>
      <c r="Z44" s="142" t="n"/>
      <c r="AA44" s="142" t="n"/>
      <c r="AB44" s="142" t="n"/>
      <c r="AC44" s="142" t="n"/>
      <c r="AD44" s="142" t="n"/>
      <c r="AE44" s="142" t="n"/>
      <c r="AF44" s="143" t="n">
        <v>1362324.48</v>
      </c>
      <c r="AG44" s="143" t="n">
        <v>1362324.48</v>
      </c>
      <c r="AH44" s="143" t="n">
        <v>1362324.48</v>
      </c>
      <c r="AI44" s="143" t="n">
        <v>1362324.48</v>
      </c>
      <c r="AJ44" s="145" t="n">
        <v>1362324.48</v>
      </c>
      <c r="AK44" s="30" t="n"/>
      <c r="AL44" s="30" t="n"/>
      <c r="AM44" s="30" t="n"/>
      <c r="AN44" s="30" t="n"/>
      <c r="AO44" s="30" t="n"/>
      <c r="AP44" s="30" t="n"/>
      <c r="AQ44" s="30" t="n"/>
    </row>
    <row r="45" ht="30" customFormat="1" customHeight="1" s="29">
      <c r="A45" s="55" t="n">
        <v>44972</v>
      </c>
      <c r="B45" s="55" t="n">
        <v>45107</v>
      </c>
      <c r="C45" s="54">
        <f>MONTH(B45-A45)</f>
        <v/>
      </c>
      <c r="D45" s="138" t="n">
        <v>51975000</v>
      </c>
      <c r="E45" s="138" t="n">
        <v>62370000</v>
      </c>
      <c r="F45" s="135">
        <f>D45/C45</f>
        <v/>
      </c>
      <c r="G45" s="135">
        <f>SUM(L45:AJ45)</f>
        <v/>
      </c>
      <c r="H45" s="135">
        <f>E45-G45</f>
        <v/>
      </c>
      <c r="I45" s="2" t="inlineStr">
        <is>
          <t>34</t>
        </is>
      </c>
      <c r="J45" s="4" t="inlineStr">
        <is>
          <t>Устройство АСКУЭ</t>
        </is>
      </c>
      <c r="K45" s="18" t="n"/>
      <c r="L45" s="142" t="n"/>
      <c r="M45" s="142" t="n"/>
      <c r="N45" s="142" t="n"/>
      <c r="O45" s="142" t="n"/>
      <c r="P45" s="142" t="n"/>
      <c r="Q45" s="142" t="n"/>
      <c r="R45" s="142" t="n"/>
      <c r="S45" s="142" t="n"/>
      <c r="T45" s="142" t="n"/>
      <c r="U45" s="142" t="n"/>
      <c r="V45" s="142" t="n"/>
      <c r="W45" s="142" t="n"/>
      <c r="X45" s="142" t="n"/>
      <c r="Y45" s="142" t="n"/>
      <c r="Z45" s="142" t="n"/>
      <c r="AA45" s="142" t="n"/>
      <c r="AB45" s="142" t="n"/>
      <c r="AC45" s="142" t="n"/>
      <c r="AD45" s="142" t="n"/>
      <c r="AE45" s="142" t="n"/>
      <c r="AF45" s="143" t="n">
        <v>12474000</v>
      </c>
      <c r="AG45" s="143" t="n">
        <v>12474000</v>
      </c>
      <c r="AH45" s="143" t="n">
        <v>12474000</v>
      </c>
      <c r="AI45" s="143" t="n">
        <v>12474000</v>
      </c>
      <c r="AJ45" s="145" t="n">
        <v>12474000</v>
      </c>
      <c r="AK45" s="30" t="n"/>
      <c r="AL45" s="30" t="n"/>
      <c r="AM45" s="30" t="n"/>
      <c r="AN45" s="30" t="n"/>
      <c r="AO45" s="30" t="n"/>
      <c r="AP45" s="30" t="n"/>
      <c r="AQ45" s="30" t="n"/>
    </row>
    <row r="46" ht="30" customFormat="1" customHeight="1" s="29">
      <c r="A46" s="55" t="n">
        <v>44972</v>
      </c>
      <c r="B46" s="55" t="n">
        <v>45107</v>
      </c>
      <c r="C46" s="54">
        <f>MONTH(B46-A46)</f>
        <v/>
      </c>
      <c r="D46" s="138" t="n">
        <v>8086600</v>
      </c>
      <c r="E46" s="138" t="n">
        <v>9703920</v>
      </c>
      <c r="F46" s="135">
        <f>D46/C46</f>
        <v/>
      </c>
      <c r="G46" s="135">
        <f>SUM(L46:AJ46)</f>
        <v/>
      </c>
      <c r="H46" s="135">
        <f>E46-G46</f>
        <v/>
      </c>
      <c r="I46" s="2" t="inlineStr">
        <is>
          <t>35</t>
        </is>
      </c>
      <c r="J46" s="4" t="inlineStr">
        <is>
          <t>Устройство систем противопожарной автоматики</t>
        </is>
      </c>
      <c r="K46" s="18" t="n"/>
      <c r="L46" s="142" t="n"/>
      <c r="M46" s="142" t="n"/>
      <c r="N46" s="142" t="n"/>
      <c r="O46" s="142" t="n"/>
      <c r="P46" s="142" t="n"/>
      <c r="Q46" s="142" t="n"/>
      <c r="R46" s="142" t="n"/>
      <c r="S46" s="142" t="n"/>
      <c r="T46" s="142" t="n"/>
      <c r="U46" s="142" t="n"/>
      <c r="V46" s="142" t="n"/>
      <c r="W46" s="142" t="n"/>
      <c r="X46" s="142" t="n"/>
      <c r="Y46" s="142" t="n"/>
      <c r="Z46" s="142" t="n"/>
      <c r="AA46" s="142" t="n"/>
      <c r="AB46" s="142" t="n"/>
      <c r="AC46" s="142" t="n"/>
      <c r="AD46" s="142" t="n"/>
      <c r="AE46" s="142" t="n"/>
      <c r="AF46" s="143" t="n">
        <v>1940784</v>
      </c>
      <c r="AG46" s="143" t="n">
        <v>1940784</v>
      </c>
      <c r="AH46" s="143" t="n">
        <v>1940784</v>
      </c>
      <c r="AI46" s="143" t="n">
        <v>1940784</v>
      </c>
      <c r="AJ46" s="145" t="n">
        <v>1940784</v>
      </c>
      <c r="AK46" s="30" t="n"/>
      <c r="AL46" s="30" t="n"/>
      <c r="AM46" s="30" t="n"/>
      <c r="AN46" s="30" t="n"/>
      <c r="AO46" s="30" t="n"/>
      <c r="AP46" s="30" t="n"/>
      <c r="AQ46" s="30" t="n"/>
    </row>
    <row r="47" ht="30" customFormat="1" customHeight="1" s="29">
      <c r="A47" s="55" t="n">
        <v>44986</v>
      </c>
      <c r="B47" s="55" t="n">
        <v>45107</v>
      </c>
      <c r="C47" s="54">
        <f>MONTH(B47-A47)</f>
        <v/>
      </c>
      <c r="D47" s="138" t="n">
        <v>3159360</v>
      </c>
      <c r="E47" s="138" t="n">
        <v>3791232</v>
      </c>
      <c r="F47" s="135">
        <f>D47/C47</f>
        <v/>
      </c>
      <c r="G47" s="135">
        <f>SUM(L47:AJ47)</f>
        <v/>
      </c>
      <c r="H47" s="135">
        <f>E47-G47</f>
        <v/>
      </c>
      <c r="I47" s="2" t="inlineStr">
        <is>
          <t>36</t>
        </is>
      </c>
      <c r="J47" s="4" t="inlineStr">
        <is>
          <t>Устройство диспетчеризации лифтов</t>
        </is>
      </c>
      <c r="K47" s="18" t="n"/>
      <c r="L47" s="142" t="n"/>
      <c r="M47" s="142" t="n"/>
      <c r="N47" s="142" t="n"/>
      <c r="O47" s="142" t="n"/>
      <c r="P47" s="142" t="n"/>
      <c r="Q47" s="142" t="n"/>
      <c r="R47" s="142" t="n"/>
      <c r="S47" s="142" t="n"/>
      <c r="T47" s="142" t="n"/>
      <c r="U47" s="142" t="n"/>
      <c r="V47" s="142" t="n"/>
      <c r="W47" s="142" t="n"/>
      <c r="X47" s="142" t="n"/>
      <c r="Y47" s="142" t="n"/>
      <c r="Z47" s="142" t="n"/>
      <c r="AA47" s="142" t="n"/>
      <c r="AB47" s="142" t="n"/>
      <c r="AC47" s="142" t="n"/>
      <c r="AD47" s="142" t="n"/>
      <c r="AE47" s="142" t="n"/>
      <c r="AF47" s="142" t="n"/>
      <c r="AG47" s="143" t="n">
        <v>947808</v>
      </c>
      <c r="AH47" s="143" t="n">
        <v>947808</v>
      </c>
      <c r="AI47" s="143" t="n">
        <v>947808</v>
      </c>
      <c r="AJ47" s="143" t="n">
        <v>947808</v>
      </c>
      <c r="AK47" s="30" t="n"/>
      <c r="AL47" s="30" t="n"/>
      <c r="AM47" s="30" t="n"/>
      <c r="AN47" s="30" t="n"/>
      <c r="AO47" s="30" t="n"/>
      <c r="AP47" s="30" t="n"/>
      <c r="AQ47" s="30" t="n"/>
    </row>
    <row r="48" ht="40" customFormat="1" customHeight="1" s="29">
      <c r="A48" s="55" t="n">
        <v>44926</v>
      </c>
      <c r="B48" s="55" t="n">
        <v>45077</v>
      </c>
      <c r="C48" s="54">
        <f>MONTH(B48-A48)</f>
        <v/>
      </c>
      <c r="D48" s="138" t="n">
        <v>205182192</v>
      </c>
      <c r="E48" s="138" t="n">
        <v>246218630.4</v>
      </c>
      <c r="F48" s="135">
        <f>D48/C48</f>
        <v/>
      </c>
      <c r="G48" s="135">
        <f>SUM(L48:AJ48)</f>
        <v/>
      </c>
      <c r="H48" s="135">
        <f>E48-G48</f>
        <v/>
      </c>
      <c r="I48" s="2" t="inlineStr">
        <is>
          <t>37</t>
        </is>
      </c>
      <c r="J48" s="17" t="inlineStr">
        <is>
          <t>Монтаж вертикального транспорта, в т.ч. подъемников, экскалаторов</t>
        </is>
      </c>
      <c r="K48" s="18" t="n"/>
      <c r="L48" s="142" t="n"/>
      <c r="M48" s="142" t="n"/>
      <c r="N48" s="142" t="n"/>
      <c r="O48" s="142" t="n"/>
      <c r="P48" s="142" t="n"/>
      <c r="Q48" s="142" t="n"/>
      <c r="R48" s="142" t="n"/>
      <c r="S48" s="142" t="n"/>
      <c r="T48" s="142" t="n"/>
      <c r="U48" s="142" t="n"/>
      <c r="V48" s="142" t="n"/>
      <c r="W48" s="142" t="n"/>
      <c r="X48" s="142" t="n"/>
      <c r="Y48" s="142" t="n"/>
      <c r="Z48" s="142" t="n"/>
      <c r="AA48" s="142" t="n"/>
      <c r="AB48" s="142" t="n"/>
      <c r="AC48" s="142" t="n"/>
      <c r="AD48" s="143" t="n">
        <v>41036438.4</v>
      </c>
      <c r="AE48" s="143" t="n">
        <v>41036438.4</v>
      </c>
      <c r="AF48" s="143" t="n">
        <v>41036438.4</v>
      </c>
      <c r="AG48" s="143" t="n">
        <v>41036438.4</v>
      </c>
      <c r="AH48" s="143" t="n">
        <v>41036438.4</v>
      </c>
      <c r="AI48" s="143" t="n">
        <v>41036438.4</v>
      </c>
      <c r="AJ48" s="144" t="n"/>
      <c r="AK48" s="30" t="n"/>
      <c r="AL48" s="30" t="n"/>
      <c r="AM48" s="30" t="n"/>
      <c r="AN48" s="30" t="n"/>
      <c r="AO48" s="30" t="n"/>
      <c r="AP48" s="30" t="n"/>
      <c r="AQ48" s="30" t="n"/>
    </row>
    <row r="49" ht="20.15" customFormat="1" customHeight="1" s="29">
      <c r="A49" s="55" t="n">
        <v>45107</v>
      </c>
      <c r="B49" s="55" t="n">
        <v>45107</v>
      </c>
      <c r="C49" s="56" t="n"/>
      <c r="D49" s="148">
        <f>SUM(D12:D48)</f>
        <v/>
      </c>
      <c r="E49" s="148">
        <f>SUM(E12:E48)</f>
        <v/>
      </c>
      <c r="F49" s="37" t="n"/>
      <c r="G49" s="37" t="n"/>
      <c r="H49" s="149" t="n"/>
      <c r="I49" s="16" t="inlineStr">
        <is>
          <t>38</t>
        </is>
      </c>
      <c r="J49" s="58" t="inlineStr">
        <is>
          <t>Ввод Объекта в эксплуатацию</t>
        </is>
      </c>
      <c r="K49" s="18" t="n"/>
      <c r="L49" s="150" t="n"/>
      <c r="M49" s="150" t="n"/>
      <c r="N49" s="150" t="n"/>
      <c r="O49" s="150" t="n"/>
      <c r="P49" s="150" t="n"/>
      <c r="Q49" s="150" t="n"/>
      <c r="R49" s="150" t="n"/>
      <c r="S49" s="150" t="n"/>
      <c r="T49" s="150" t="n"/>
      <c r="U49" s="150" t="n"/>
      <c r="V49" s="150" t="n"/>
      <c r="W49" s="151" t="n"/>
      <c r="X49" s="151" t="n"/>
      <c r="Y49" s="151" t="n"/>
      <c r="Z49" s="151" t="n"/>
      <c r="AA49" s="151" t="n"/>
      <c r="AB49" s="151" t="n"/>
      <c r="AC49" s="151" t="n"/>
      <c r="AD49" s="151" t="n"/>
      <c r="AE49" s="151" t="n"/>
      <c r="AF49" s="151" t="n"/>
      <c r="AG49" s="151" t="n"/>
      <c r="AH49" s="151" t="n"/>
      <c r="AI49" s="151" t="n"/>
      <c r="AJ49" s="152" t="n"/>
      <c r="AK49" s="30" t="n"/>
      <c r="AL49" s="30" t="n"/>
      <c r="AM49" s="30" t="n"/>
      <c r="AN49" s="30" t="n"/>
      <c r="AO49" s="30" t="n"/>
      <c r="AP49" s="30" t="n"/>
      <c r="AQ49" s="30" t="n"/>
    </row>
    <row r="50" ht="20.15" customFormat="1" customHeight="1" s="32">
      <c r="A50" s="44" t="n"/>
      <c r="B50" s="44" t="n"/>
      <c r="C50" s="44" t="n"/>
      <c r="D50" s="38" t="n"/>
      <c r="E50" s="38" t="n"/>
      <c r="F50" s="38" t="n"/>
      <c r="G50" s="38" t="n"/>
      <c r="H50" s="149" t="n"/>
      <c r="I50" s="20" t="n"/>
      <c r="J50" s="21" t="n"/>
      <c r="K50" s="21" t="n"/>
      <c r="L50" s="22" t="n">
        <v>1</v>
      </c>
      <c r="M50" s="22" t="n">
        <v>2</v>
      </c>
      <c r="N50" s="22" t="n">
        <v>3</v>
      </c>
      <c r="O50" s="22" t="n">
        <v>4</v>
      </c>
      <c r="P50" s="22" t="n">
        <v>5</v>
      </c>
      <c r="Q50" s="22" t="n">
        <v>6</v>
      </c>
      <c r="R50" s="22" t="n">
        <v>7</v>
      </c>
      <c r="S50" s="22" t="n">
        <v>8</v>
      </c>
      <c r="T50" s="22" t="n">
        <v>9</v>
      </c>
      <c r="U50" s="22" t="n">
        <v>10</v>
      </c>
      <c r="V50" s="22" t="n">
        <v>11</v>
      </c>
      <c r="W50" s="22" t="n">
        <v>12</v>
      </c>
      <c r="X50" s="22" t="n">
        <v>13</v>
      </c>
      <c r="Y50" s="22" t="n">
        <v>14</v>
      </c>
      <c r="Z50" s="22" t="n">
        <v>15</v>
      </c>
      <c r="AA50" s="22" t="n">
        <v>16</v>
      </c>
      <c r="AB50" s="22" t="n">
        <v>17</v>
      </c>
      <c r="AC50" s="22" t="n">
        <v>18</v>
      </c>
      <c r="AD50" s="22" t="n">
        <v>19</v>
      </c>
      <c r="AE50" s="22" t="n">
        <v>20</v>
      </c>
      <c r="AF50" s="22" t="n">
        <v>21</v>
      </c>
      <c r="AG50" s="22" t="n">
        <v>22</v>
      </c>
      <c r="AH50" s="22" t="n">
        <v>23</v>
      </c>
      <c r="AI50" s="22" t="n">
        <v>24</v>
      </c>
      <c r="AJ50" s="22" t="n">
        <v>25</v>
      </c>
      <c r="AK50" s="31" t="n"/>
      <c r="AL50" s="31" t="n"/>
      <c r="AM50" s="31" t="n"/>
      <c r="AN50" s="31" t="n"/>
      <c r="AO50" s="31" t="n"/>
      <c r="AP50" s="31" t="n"/>
      <c r="AQ50" s="31" t="n"/>
    </row>
    <row r="51" ht="20.15" customFormat="1" customHeight="1" s="29">
      <c r="A51" s="48" t="n"/>
      <c r="B51" s="48" t="n"/>
      <c r="C51" s="44" t="n"/>
      <c r="D51" s="37" t="n"/>
      <c r="E51" s="37" t="n"/>
      <c r="F51" s="37" t="n"/>
      <c r="G51" s="37" t="n"/>
      <c r="H51" s="149" t="n"/>
      <c r="I51" s="9" t="n"/>
      <c r="J51" s="14" t="n"/>
      <c r="K51" s="14" t="n"/>
      <c r="L51" s="153" t="n">
        <v>7312524.3</v>
      </c>
      <c r="M51" s="153" t="n">
        <v>31496210.7</v>
      </c>
      <c r="N51" s="153" t="n">
        <v>31496210.7</v>
      </c>
      <c r="O51" s="153" t="n">
        <v>31496210.7</v>
      </c>
      <c r="P51" s="153" t="n">
        <v>111819223.18</v>
      </c>
      <c r="Q51" s="153" t="n">
        <v>196078026.9618182</v>
      </c>
      <c r="R51" s="153" t="n">
        <v>196078026.9618182</v>
      </c>
      <c r="S51" s="153" t="n">
        <v>199232335.4418182</v>
      </c>
      <c r="T51" s="153" t="n">
        <v>167736124.7418182</v>
      </c>
      <c r="U51" s="153" t="n">
        <v>117692152.2618182</v>
      </c>
      <c r="V51" s="153" t="n">
        <v>111374741.0618182</v>
      </c>
      <c r="W51" s="153" t="n">
        <v>156479804.4592208</v>
      </c>
      <c r="X51" s="153" t="n">
        <v>156597654.0592208</v>
      </c>
      <c r="Y51" s="153" t="n">
        <v>164564324.4592208</v>
      </c>
      <c r="Z51" s="153" t="n">
        <v>214359764.8706494</v>
      </c>
      <c r="AA51" s="153" t="n">
        <v>214359764.8706494</v>
      </c>
      <c r="AB51" s="153" t="n">
        <v>155377485.8888312</v>
      </c>
      <c r="AC51" s="153" t="n">
        <v>216013615.0088312</v>
      </c>
      <c r="AD51" s="153" t="n">
        <v>239916233.9802597</v>
      </c>
      <c r="AE51" s="153" t="n">
        <v>193641907.5802597</v>
      </c>
      <c r="AF51" s="153" t="n">
        <v>237469463.4202597</v>
      </c>
      <c r="AG51" s="153" t="n">
        <v>209834647.6488312</v>
      </c>
      <c r="AH51" s="153" t="n">
        <v>191357644.5942857</v>
      </c>
      <c r="AI51" s="153" t="n">
        <v>160697826.9942857</v>
      </c>
      <c r="AJ51" s="153" t="n">
        <v>87518074.35428572</v>
      </c>
      <c r="AK51" s="30" t="n"/>
      <c r="AL51" s="30" t="n"/>
      <c r="AM51" s="30" t="n"/>
      <c r="AN51" s="30" t="n"/>
      <c r="AO51" s="30" t="n"/>
      <c r="AP51" s="30" t="n"/>
      <c r="AQ51" s="30" t="n"/>
    </row>
    <row r="52" ht="20.15" customFormat="1" customHeight="1" s="29">
      <c r="A52" s="48" t="n"/>
      <c r="B52" s="48" t="n"/>
      <c r="C52" s="44" t="n"/>
      <c r="D52" s="37" t="n"/>
      <c r="E52" s="37" t="n"/>
      <c r="F52" s="37" t="n"/>
      <c r="G52" s="37" t="n"/>
      <c r="H52" s="149" t="n"/>
      <c r="I52" s="9" t="n"/>
      <c r="K52" s="61" t="inlineStr">
        <is>
          <t>PV</t>
        </is>
      </c>
      <c r="L52" s="154" t="n">
        <v>7312524.3</v>
      </c>
      <c r="M52" s="154" t="n">
        <v>38808735</v>
      </c>
      <c r="N52" s="154" t="n">
        <v>70304945.7</v>
      </c>
      <c r="O52" s="154" t="n">
        <v>101801156.4</v>
      </c>
      <c r="P52" s="154" t="n">
        <v>213620379.58</v>
      </c>
      <c r="Q52" s="154" t="n">
        <v>409698406.5418182</v>
      </c>
      <c r="R52" s="154" t="n">
        <v>605776433.5036364</v>
      </c>
      <c r="S52" s="154" t="n">
        <v>805008768.9454546</v>
      </c>
      <c r="T52" s="154" t="n">
        <v>972744893.6872728</v>
      </c>
      <c r="U52" s="154" t="n">
        <v>1090437045.949091</v>
      </c>
      <c r="V52" s="154" t="n">
        <v>1201811787.010909</v>
      </c>
      <c r="W52" s="154" t="n">
        <v>1358291591.47013</v>
      </c>
      <c r="X52" s="154" t="n">
        <v>1514889245.529351</v>
      </c>
      <c r="Y52" s="154" t="n">
        <v>1679453569.988572</v>
      </c>
      <c r="Z52" s="154" t="n">
        <v>1893813334.859221</v>
      </c>
      <c r="AA52" s="154" t="n">
        <v>2108173099.72987</v>
      </c>
      <c r="AB52" s="154" t="n">
        <v>2263550585.618701</v>
      </c>
      <c r="AC52" s="154" t="n">
        <v>2479564200.627532</v>
      </c>
      <c r="AD52" s="154" t="n">
        <v>2719480434.607792</v>
      </c>
      <c r="AE52" s="154" t="n">
        <v>2913122342.188052</v>
      </c>
      <c r="AF52" s="154" t="n">
        <v>3150591805.608312</v>
      </c>
      <c r="AG52" s="154" t="n">
        <v>3360426453.257143</v>
      </c>
      <c r="AH52" s="154" t="n">
        <v>3551784097.851429</v>
      </c>
      <c r="AI52" s="154" t="n">
        <v>3712481924.845715</v>
      </c>
      <c r="AJ52" s="154" t="n">
        <v>3799999999.2</v>
      </c>
      <c r="AK52" s="30" t="n"/>
      <c r="AL52" s="30" t="n"/>
      <c r="AM52" s="30" t="n"/>
      <c r="AN52" s="30" t="n"/>
      <c r="AO52" s="30" t="n"/>
      <c r="AP52" s="30" t="n"/>
      <c r="AQ52" s="30" t="n"/>
    </row>
    <row r="53" ht="20.15" customFormat="1" customHeight="1" s="29">
      <c r="A53" s="48" t="n"/>
      <c r="B53" s="48" t="n"/>
      <c r="C53" s="44" t="n"/>
      <c r="D53" s="37" t="n"/>
      <c r="E53" s="37" t="n"/>
      <c r="F53" s="37" t="n"/>
      <c r="G53" s="37" t="n"/>
      <c r="H53" s="149" t="n"/>
      <c r="I53" s="9" t="n"/>
      <c r="K53" s="61" t="inlineStr">
        <is>
          <t>PV ср</t>
        </is>
      </c>
      <c r="L53" s="154">
        <f>L52/L50</f>
        <v/>
      </c>
      <c r="M53" s="154">
        <f>M52/M50</f>
        <v/>
      </c>
      <c r="N53" s="154">
        <f>N52/N50</f>
        <v/>
      </c>
      <c r="O53" s="154">
        <f>O52/O50</f>
        <v/>
      </c>
      <c r="P53" s="154">
        <f>P52/P50</f>
        <v/>
      </c>
      <c r="Q53" s="154">
        <f>Q52/Q50</f>
        <v/>
      </c>
      <c r="R53" s="154">
        <f>R52/R50</f>
        <v/>
      </c>
      <c r="S53" s="154">
        <f>S52/S50</f>
        <v/>
      </c>
      <c r="T53" s="154">
        <f>T52/T50</f>
        <v/>
      </c>
      <c r="U53" s="154">
        <f>U52/U50</f>
        <v/>
      </c>
      <c r="V53" s="154">
        <f>V52/V50</f>
        <v/>
      </c>
      <c r="W53" s="154">
        <f>W52/W50</f>
        <v/>
      </c>
      <c r="X53" s="154">
        <f>X52/X50</f>
        <v/>
      </c>
      <c r="Y53" s="154">
        <f>Y52/Y50</f>
        <v/>
      </c>
      <c r="Z53" s="154">
        <f>Z52/Z50</f>
        <v/>
      </c>
      <c r="AA53" s="154">
        <f>AA52/AA50</f>
        <v/>
      </c>
      <c r="AB53" s="154">
        <f>AB52/AB50</f>
        <v/>
      </c>
      <c r="AC53" s="154">
        <f>AC52/AC50</f>
        <v/>
      </c>
      <c r="AD53" s="154">
        <f>AD52/AD50</f>
        <v/>
      </c>
      <c r="AE53" s="154">
        <f>AE52/AE50</f>
        <v/>
      </c>
      <c r="AF53" s="154">
        <f>AF52/AF50</f>
        <v/>
      </c>
      <c r="AG53" s="154">
        <f>AG52/AG50</f>
        <v/>
      </c>
      <c r="AH53" s="154">
        <f>AH52/AH50</f>
        <v/>
      </c>
      <c r="AI53" s="154">
        <f>AI52/AI50</f>
        <v/>
      </c>
      <c r="AJ53" s="154">
        <f>AJ52/AJ50</f>
        <v/>
      </c>
      <c r="AK53" s="30" t="n"/>
      <c r="AL53" s="30" t="n"/>
      <c r="AM53" s="30" t="n"/>
      <c r="AN53" s="30" t="n"/>
      <c r="AO53" s="30" t="n"/>
      <c r="AP53" s="30" t="n"/>
      <c r="AQ53" s="30" t="n"/>
    </row>
    <row r="54" ht="20.15" customFormat="1" customHeight="1" s="29">
      <c r="A54" s="48" t="n"/>
      <c r="B54" s="48" t="n"/>
      <c r="C54" s="44" t="n"/>
      <c r="D54" s="37" t="n"/>
      <c r="E54" s="37" t="n"/>
      <c r="F54" s="37" t="n"/>
      <c r="G54" s="37" t="n"/>
      <c r="H54" s="149" t="n"/>
      <c r="I54" s="9" t="n"/>
      <c r="K54" s="61" t="n"/>
      <c r="L54" s="155">
        <f>10891271.05/2</f>
        <v/>
      </c>
      <c r="M54" s="155" t="n">
        <v>10891271.05</v>
      </c>
      <c r="N54" s="155">
        <f>10891271.05*1.5</f>
        <v/>
      </c>
      <c r="O54" s="155" t="n">
        <v>36851826.12</v>
      </c>
      <c r="P54" s="155" t="n">
        <v>96742859.93000001</v>
      </c>
      <c r="Q54" s="155" t="n">
        <v>101222319.29</v>
      </c>
      <c r="R54" s="155" t="n">
        <v>74913452.64</v>
      </c>
      <c r="S54" s="155" t="n">
        <v>60702548.47</v>
      </c>
      <c r="T54" s="155" t="n">
        <v>90928255.98999999</v>
      </c>
      <c r="U54" s="155" t="n">
        <v>92688544.54000001</v>
      </c>
      <c r="V54" s="155" t="n">
        <v>67503941.76000001</v>
      </c>
      <c r="W54" s="155" t="n">
        <v>83477083.94</v>
      </c>
      <c r="X54" s="155" t="n">
        <v>113321150.88</v>
      </c>
      <c r="Y54" s="155" t="n">
        <v>182705889.59</v>
      </c>
      <c r="Z54" s="155" t="n">
        <v>163462812.48</v>
      </c>
      <c r="AA54" s="155" t="n">
        <v>164507818.59</v>
      </c>
      <c r="AB54" s="155" t="n">
        <v>115059305.19</v>
      </c>
      <c r="AC54" s="153" t="n"/>
      <c r="AD54" s="153" t="n"/>
      <c r="AE54" s="153" t="n"/>
      <c r="AF54" s="153" t="n"/>
      <c r="AG54" s="153" t="n"/>
      <c r="AH54" s="153" t="n"/>
      <c r="AI54" s="153" t="n"/>
      <c r="AJ54" s="153" t="n"/>
      <c r="AK54" s="30" t="n"/>
      <c r="AL54" s="30" t="n"/>
      <c r="AM54" s="30" t="n"/>
      <c r="AN54" s="30" t="n"/>
      <c r="AO54" s="30" t="n"/>
      <c r="AP54" s="30" t="n"/>
      <c r="AQ54" s="30" t="n"/>
    </row>
    <row r="55" ht="20.15" customHeight="1">
      <c r="J55" s="136" t="n"/>
      <c r="K55" s="61" t="inlineStr">
        <is>
          <t>EV</t>
        </is>
      </c>
      <c r="L55" s="154">
        <f>L54</f>
        <v/>
      </c>
      <c r="M55" s="154">
        <f>L55+M54</f>
        <v/>
      </c>
      <c r="N55" s="154">
        <f>M55+N54</f>
        <v/>
      </c>
      <c r="O55" s="154" t="n">
        <v>69525639.26000001</v>
      </c>
      <c r="P55" s="154" t="n">
        <v>166268499.19</v>
      </c>
      <c r="Q55" s="154" t="n">
        <v>267490818.48</v>
      </c>
      <c r="R55" s="154" t="n">
        <v>342404271.12</v>
      </c>
      <c r="S55" s="154" t="n">
        <v>403106819.59</v>
      </c>
      <c r="T55" s="156" t="n">
        <v>494035075.58</v>
      </c>
      <c r="U55" s="156" t="n">
        <v>586723620.12</v>
      </c>
      <c r="V55" s="156" t="n">
        <v>654227561.88</v>
      </c>
      <c r="W55" s="156" t="n">
        <v>737704645.8200001</v>
      </c>
      <c r="X55" s="156" t="n">
        <v>851025796.7</v>
      </c>
      <c r="Y55" s="156" t="n">
        <v>1033731686.29</v>
      </c>
      <c r="Z55" s="156" t="n">
        <v>1197194498.77</v>
      </c>
      <c r="AA55" s="156" t="n">
        <v>1361702317.36</v>
      </c>
      <c r="AB55" s="156" t="n">
        <v>1476761622.55</v>
      </c>
      <c r="AC55" s="157" t="n"/>
      <c r="AD55" s="157" t="n"/>
      <c r="AE55" s="157" t="n"/>
      <c r="AF55" s="158" t="n"/>
      <c r="AG55" s="158" t="n"/>
      <c r="AH55" s="158" t="n"/>
      <c r="AI55" s="158" t="n"/>
      <c r="AJ55" s="158" t="n"/>
    </row>
    <row r="56" ht="20.15" customHeight="1">
      <c r="J56" s="136" t="n"/>
      <c r="K56" s="61" t="inlineStr">
        <is>
          <t>EV ср</t>
        </is>
      </c>
      <c r="L56" s="154">
        <f>L55/L50</f>
        <v/>
      </c>
      <c r="M56" s="154">
        <f>M55/M50</f>
        <v/>
      </c>
      <c r="N56" s="154">
        <f>N55/N50</f>
        <v/>
      </c>
      <c r="O56" s="154">
        <f>O55/O50</f>
        <v/>
      </c>
      <c r="P56" s="154">
        <f>P55/P50</f>
        <v/>
      </c>
      <c r="Q56" s="154">
        <f>Q55/Q50</f>
        <v/>
      </c>
      <c r="R56" s="154">
        <f>R55/R50</f>
        <v/>
      </c>
      <c r="S56" s="154">
        <f>S55/S50</f>
        <v/>
      </c>
      <c r="T56" s="154">
        <f>T55/T50</f>
        <v/>
      </c>
      <c r="U56" s="154">
        <f>U55/U50</f>
        <v/>
      </c>
      <c r="V56" s="154">
        <f>V55/V50</f>
        <v/>
      </c>
      <c r="W56" s="154">
        <f>W55/W50</f>
        <v/>
      </c>
      <c r="X56" s="154">
        <f>X55/X50</f>
        <v/>
      </c>
      <c r="Y56" s="154">
        <f>Y55/Y50</f>
        <v/>
      </c>
      <c r="Z56" s="154">
        <f>Z55/Z50</f>
        <v/>
      </c>
      <c r="AA56" s="154">
        <f>AA55/AA50</f>
        <v/>
      </c>
      <c r="AB56" s="154">
        <f>AB55/AB50</f>
        <v/>
      </c>
      <c r="AC56" s="157" t="n"/>
      <c r="AD56" s="157" t="n"/>
      <c r="AE56" s="157" t="n"/>
      <c r="AF56" s="158" t="n"/>
      <c r="AG56" s="158" t="n"/>
      <c r="AH56" s="158" t="n"/>
      <c r="AI56" s="158" t="n"/>
      <c r="AJ56" s="158" t="n"/>
    </row>
    <row r="57">
      <c r="K57" s="62" t="n"/>
      <c r="L57" s="153" t="n">
        <v>47231199.58</v>
      </c>
      <c r="M57" s="157" t="n">
        <v>47231199.58</v>
      </c>
      <c r="N57" s="157" t="n">
        <v>47231199.58</v>
      </c>
      <c r="O57" s="153" t="n">
        <v>35261378.89</v>
      </c>
      <c r="P57" s="153" t="n">
        <v>125000000</v>
      </c>
      <c r="Q57" s="153" t="n">
        <v>67818953.92</v>
      </c>
      <c r="R57" s="153" t="n">
        <v>50192013.27</v>
      </c>
      <c r="S57" s="153" t="n">
        <v>158881472.02</v>
      </c>
      <c r="T57" s="157" t="n">
        <v>110921931.51</v>
      </c>
      <c r="U57" s="157" t="n">
        <v>109701324.84</v>
      </c>
      <c r="V57" s="157" t="n">
        <v>151888400.98</v>
      </c>
      <c r="W57" s="157" t="n">
        <v>55929646.24</v>
      </c>
      <c r="X57" s="157" t="n">
        <v>288856989.96</v>
      </c>
      <c r="Y57" s="157" t="n">
        <v>298819005.17</v>
      </c>
      <c r="Z57" s="157" t="n">
        <v>131706004.67</v>
      </c>
      <c r="AA57" s="157" t="n">
        <v>123837522.83</v>
      </c>
      <c r="AB57" s="157" t="n">
        <v>241591776.87</v>
      </c>
      <c r="AC57" s="157" t="n"/>
      <c r="AD57" s="157" t="n"/>
      <c r="AE57" s="157" t="n"/>
      <c r="AF57" s="158" t="n"/>
      <c r="AG57" s="158" t="n"/>
      <c r="AH57" s="158" t="n"/>
      <c r="AI57" s="158" t="n"/>
      <c r="AJ57" s="158" t="n"/>
    </row>
    <row r="58" ht="20.15" customHeight="1">
      <c r="K58" s="61" t="inlineStr">
        <is>
          <t>AC</t>
        </is>
      </c>
      <c r="L58" s="154" t="n">
        <v>47231199.58</v>
      </c>
      <c r="M58" s="154" t="n">
        <v>94462399.17</v>
      </c>
      <c r="N58" s="154" t="n">
        <v>141693598.75</v>
      </c>
      <c r="O58" s="154" t="n">
        <v>176954977.64</v>
      </c>
      <c r="P58" s="154" t="n">
        <v>301954977.64</v>
      </c>
      <c r="Q58" s="154" t="n">
        <v>369773931.56</v>
      </c>
      <c r="R58" s="154" t="n">
        <v>419965944.83</v>
      </c>
      <c r="S58" s="154" t="n">
        <v>578847416.85</v>
      </c>
      <c r="T58" s="156" t="n">
        <v>689769348.36</v>
      </c>
      <c r="U58" s="156" t="n">
        <v>799470673.2</v>
      </c>
      <c r="V58" s="156" t="n">
        <v>951359074.1799999</v>
      </c>
      <c r="W58" s="156" t="n">
        <v>1007288720.42</v>
      </c>
      <c r="X58" s="156" t="n">
        <v>1296145710.38</v>
      </c>
      <c r="Y58" s="156" t="n">
        <v>1594964715.55</v>
      </c>
      <c r="Z58" s="156" t="n">
        <v>1726670720.22</v>
      </c>
      <c r="AA58" s="156" t="n">
        <v>1850508243.05</v>
      </c>
      <c r="AB58" s="156" t="n">
        <v>2092100019.92</v>
      </c>
      <c r="AC58" s="157" t="n"/>
      <c r="AD58" s="157" t="n"/>
      <c r="AE58" s="157" t="n"/>
      <c r="AF58" s="158" t="n"/>
      <c r="AG58" s="158" t="n"/>
      <c r="AH58" s="158" t="n"/>
      <c r="AI58" s="158" t="n"/>
      <c r="AJ58" s="158" t="n"/>
    </row>
    <row r="59" ht="20.15" customHeight="1">
      <c r="J59" s="19" t="n"/>
      <c r="K59" s="61" t="n"/>
      <c r="L59" s="159" t="n"/>
      <c r="M59" s="159" t="n"/>
      <c r="N59" s="159" t="n"/>
      <c r="O59" s="159" t="n"/>
      <c r="P59" s="159" t="n"/>
      <c r="Q59" s="159" t="n"/>
      <c r="R59" s="159" t="n"/>
      <c r="S59" s="159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" t="n"/>
      <c r="AG59" s="1" t="n"/>
      <c r="AH59" s="1" t="n"/>
      <c r="AI59" s="1" t="n"/>
      <c r="AJ59" s="1" t="n"/>
    </row>
    <row r="60" outlineLevel="1" ht="20.15" customHeight="1">
      <c r="J60" s="19" t="n"/>
      <c r="K60" s="61" t="n"/>
      <c r="L60" s="160" t="n"/>
      <c r="M60" s="160" t="n"/>
      <c r="N60" s="160" t="n"/>
      <c r="O60" s="160" t="n"/>
      <c r="P60" s="160" t="n"/>
      <c r="Q60" s="160" t="n"/>
      <c r="R60" s="160" t="n"/>
      <c r="S60" s="160" t="n"/>
      <c r="AF60" s="1" t="n"/>
      <c r="AG60" s="1" t="n"/>
      <c r="AH60" s="1" t="n"/>
      <c r="AI60" s="1" t="n"/>
      <c r="AJ60" s="1" t="n"/>
    </row>
    <row r="61" outlineLevel="1" ht="17.5" customFormat="1" customHeight="1" s="33">
      <c r="A61" s="49" t="n"/>
      <c r="B61" s="49" t="n"/>
      <c r="C61" s="45" t="n"/>
      <c r="D61" s="39" t="n"/>
      <c r="E61" s="39" t="n"/>
      <c r="F61" s="39" t="n"/>
      <c r="G61" s="39" t="n"/>
      <c r="H61" s="161" t="n"/>
      <c r="I61" s="7" t="n"/>
      <c r="J61" s="6" t="inlineStr">
        <is>
          <t xml:space="preserve">Генподрядчик: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K61" s="63" t="n"/>
      <c r="T61" s="33" t="inlineStr">
        <is>
          <t>Субподрядчик:</t>
        </is>
      </c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8" t="n"/>
      <c r="AG61" s="8" t="n"/>
      <c r="AH61" s="8" t="n"/>
      <c r="AI61" s="8" t="n"/>
      <c r="AJ61" s="8" t="n"/>
    </row>
    <row r="62" outlineLevel="1" ht="17.5" customFormat="1" customHeight="1" s="33">
      <c r="A62" s="49" t="n"/>
      <c r="B62" s="49" t="n"/>
      <c r="C62" s="45" t="n"/>
      <c r="D62" s="39" t="n"/>
      <c r="E62" s="39" t="n"/>
      <c r="F62" s="39" t="n"/>
      <c r="G62" s="39" t="n"/>
      <c r="H62" s="161" t="n"/>
      <c r="I62" s="7" t="n"/>
      <c r="J62" s="6" t="n"/>
      <c r="K62" s="63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8" t="n"/>
      <c r="AG62" s="8" t="n"/>
      <c r="AH62" s="8" t="n"/>
      <c r="AI62" s="8" t="n"/>
      <c r="AJ62" s="8" t="n"/>
    </row>
    <row r="63" outlineLevel="1" ht="17.5" customFormat="1" customHeight="1" s="33">
      <c r="A63" s="49" t="n"/>
      <c r="B63" s="49" t="n"/>
      <c r="C63" s="45" t="n"/>
      <c r="D63" s="39" t="n"/>
      <c r="E63" s="39" t="n"/>
      <c r="F63" s="39" t="n"/>
      <c r="G63" s="39" t="n"/>
      <c r="H63" s="161" t="n"/>
      <c r="I63" s="7" t="n"/>
      <c r="J63" s="6" t="inlineStr">
        <is>
          <t xml:space="preserve"> Генеральный директор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K63" s="63" t="n"/>
      <c r="T63" s="33" t="inlineStr">
        <is>
          <t>Генеральный директор</t>
        </is>
      </c>
      <c r="X63" s="7" t="n"/>
      <c r="Y63" s="7" t="n"/>
      <c r="Z63" s="7" t="n"/>
      <c r="AA63" s="7" t="n"/>
      <c r="AB63" s="7" t="n"/>
      <c r="AC63" s="7" t="n"/>
      <c r="AD63" s="7" t="n"/>
      <c r="AE63" s="7" t="n"/>
      <c r="AF63" s="8" t="n"/>
      <c r="AG63" s="8" t="n"/>
      <c r="AH63" s="8" t="n"/>
      <c r="AI63" s="8" t="n"/>
      <c r="AJ63" s="8" t="n"/>
    </row>
    <row r="64" outlineLevel="1" ht="17.5" customFormat="1" customHeight="1" s="33">
      <c r="A64" s="49" t="n"/>
      <c r="B64" s="49" t="n"/>
      <c r="C64" s="45" t="n"/>
      <c r="D64" s="39" t="n"/>
      <c r="E64" s="39" t="n"/>
      <c r="F64" s="39" t="n"/>
      <c r="G64" s="39" t="n"/>
      <c r="H64" s="161" t="n"/>
      <c r="I64" s="7" t="n"/>
      <c r="J64" s="6" t="n"/>
      <c r="K64" s="63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8" t="n"/>
      <c r="AG64" s="8" t="n"/>
      <c r="AH64" s="8" t="n"/>
      <c r="AI64" s="8" t="n"/>
      <c r="AJ64" s="8" t="n"/>
    </row>
    <row r="65">
      <c r="J65" s="124" t="n"/>
      <c r="K65" s="62" t="n"/>
    </row>
    <row r="66">
      <c r="J66" s="123" t="inlineStr">
        <is>
          <t>Общий бюджет</t>
        </is>
      </c>
      <c r="K66" s="64" t="inlineStr">
        <is>
          <t>BAC</t>
        </is>
      </c>
      <c r="L66" s="162">
        <f>$AJ$52</f>
        <v/>
      </c>
      <c r="M66" s="162">
        <f>$AJ$52</f>
        <v/>
      </c>
      <c r="N66" s="162">
        <f>$AJ$52</f>
        <v/>
      </c>
      <c r="O66" s="162">
        <f>$AJ$52</f>
        <v/>
      </c>
      <c r="P66" s="162">
        <f>$AJ$52</f>
        <v/>
      </c>
      <c r="Q66" s="162">
        <f>$AJ$52</f>
        <v/>
      </c>
      <c r="R66" s="162">
        <f>$AJ$52</f>
        <v/>
      </c>
      <c r="S66" s="162">
        <f>$AJ$52</f>
        <v/>
      </c>
      <c r="T66" s="162">
        <f>$AJ$52</f>
        <v/>
      </c>
      <c r="U66" s="162">
        <f>$AJ$52</f>
        <v/>
      </c>
      <c r="V66" s="162">
        <f>$AJ$52</f>
        <v/>
      </c>
      <c r="W66" s="162">
        <f>$AJ$52</f>
        <v/>
      </c>
      <c r="X66" s="162">
        <f>$AJ$52</f>
        <v/>
      </c>
      <c r="Y66" s="162">
        <f>$AJ$52</f>
        <v/>
      </c>
      <c r="Z66" s="162">
        <f>$AJ$52</f>
        <v/>
      </c>
      <c r="AA66" s="162">
        <f>$AJ$52</f>
        <v/>
      </c>
      <c r="AB66" s="162">
        <f>$AJ$52</f>
        <v/>
      </c>
    </row>
    <row r="67">
      <c r="J67" s="123" t="inlineStr">
        <is>
          <t>Текущие затраты на середину работ (половина от общего бюджета)</t>
        </is>
      </c>
      <c r="K67" s="64" t="inlineStr">
        <is>
          <t>PV</t>
        </is>
      </c>
      <c r="L67" s="138">
        <f>L52</f>
        <v/>
      </c>
      <c r="M67" s="138">
        <f>M52</f>
        <v/>
      </c>
      <c r="N67" s="138">
        <f>N52</f>
        <v/>
      </c>
      <c r="O67" s="138">
        <f>O52</f>
        <v/>
      </c>
      <c r="P67" s="138">
        <f>P52</f>
        <v/>
      </c>
      <c r="Q67" s="138">
        <f>Q52</f>
        <v/>
      </c>
      <c r="R67" s="138">
        <f>R52</f>
        <v/>
      </c>
      <c r="S67" s="138">
        <f>S52</f>
        <v/>
      </c>
      <c r="T67" s="138">
        <f>T52</f>
        <v/>
      </c>
      <c r="U67" s="138">
        <f>U52</f>
        <v/>
      </c>
      <c r="V67" s="138">
        <f>V52</f>
        <v/>
      </c>
      <c r="W67" s="138">
        <f>W52</f>
        <v/>
      </c>
      <c r="X67" s="138">
        <f>X52</f>
        <v/>
      </c>
      <c r="Y67" s="138">
        <f>Y52</f>
        <v/>
      </c>
      <c r="Z67" s="138">
        <f>Z52</f>
        <v/>
      </c>
      <c r="AA67" s="138">
        <f>AA52</f>
        <v/>
      </c>
      <c r="AB67" s="138">
        <f>AB52</f>
        <v/>
      </c>
    </row>
    <row r="68">
      <c r="J68" s="123" t="inlineStr">
        <is>
          <t>Фактически потрачено на середину работ</t>
        </is>
      </c>
      <c r="K68" s="64" t="inlineStr">
        <is>
          <t>AC</t>
        </is>
      </c>
      <c r="L68" s="138">
        <f>L58</f>
        <v/>
      </c>
      <c r="M68" s="138">
        <f>M58</f>
        <v/>
      </c>
      <c r="N68" s="138">
        <f>N58</f>
        <v/>
      </c>
      <c r="O68" s="138">
        <f>O58</f>
        <v/>
      </c>
      <c r="P68" s="138">
        <f>P58</f>
        <v/>
      </c>
      <c r="Q68" s="138">
        <f>Q58</f>
        <v/>
      </c>
      <c r="R68" s="138">
        <f>R58</f>
        <v/>
      </c>
      <c r="S68" s="138">
        <f>S58</f>
        <v/>
      </c>
      <c r="T68" s="138">
        <f>T58</f>
        <v/>
      </c>
      <c r="U68" s="138">
        <f>U58</f>
        <v/>
      </c>
      <c r="V68" s="138">
        <f>V58</f>
        <v/>
      </c>
      <c r="W68" s="138">
        <f>W58</f>
        <v/>
      </c>
      <c r="X68" s="138">
        <f>X58</f>
        <v/>
      </c>
      <c r="Y68" s="138">
        <f>Y58</f>
        <v/>
      </c>
      <c r="Z68" s="138">
        <f>Z58</f>
        <v/>
      </c>
      <c r="AA68" s="138">
        <f>AA58</f>
        <v/>
      </c>
      <c r="AB68" s="138">
        <f>AB58</f>
        <v/>
      </c>
    </row>
    <row r="69">
      <c r="J69" s="123" t="inlineStr">
        <is>
          <t>Фактически выполнено работ на середину работ</t>
        </is>
      </c>
      <c r="K69" s="64" t="inlineStr">
        <is>
          <t>EV</t>
        </is>
      </c>
      <c r="L69" s="138">
        <f>L55</f>
        <v/>
      </c>
      <c r="M69" s="138">
        <f>M55</f>
        <v/>
      </c>
      <c r="N69" s="138">
        <f>N55</f>
        <v/>
      </c>
      <c r="O69" s="138">
        <f>O55</f>
        <v/>
      </c>
      <c r="P69" s="138">
        <f>P55</f>
        <v/>
      </c>
      <c r="Q69" s="138">
        <f>Q55</f>
        <v/>
      </c>
      <c r="R69" s="138">
        <f>R55</f>
        <v/>
      </c>
      <c r="S69" s="138">
        <f>S55</f>
        <v/>
      </c>
      <c r="T69" s="138">
        <f>T55</f>
        <v/>
      </c>
      <c r="U69" s="138">
        <f>U55</f>
        <v/>
      </c>
      <c r="V69" s="138">
        <f>V55</f>
        <v/>
      </c>
      <c r="W69" s="138">
        <f>W55</f>
        <v/>
      </c>
      <c r="X69" s="138">
        <f>X55</f>
        <v/>
      </c>
      <c r="Y69" s="138">
        <f>Y55</f>
        <v/>
      </c>
      <c r="Z69" s="138">
        <f>Z55</f>
        <v/>
      </c>
      <c r="AA69" s="138">
        <f>AA55</f>
        <v/>
      </c>
      <c r="AB69" s="138">
        <f>AB55</f>
        <v/>
      </c>
    </row>
    <row r="70">
      <c r="K70" s="63" t="n"/>
    </row>
    <row r="71">
      <c r="J71" s="123" t="inlineStr">
        <is>
          <t>&gt;0, затраты превышают запланированные</t>
        </is>
      </c>
      <c r="K71" s="64" t="inlineStr">
        <is>
          <t>CV&gt;0</t>
        </is>
      </c>
      <c r="L71" s="138">
        <f>L69-L68</f>
        <v/>
      </c>
      <c r="M71" s="138">
        <f>M69-M68</f>
        <v/>
      </c>
      <c r="N71" s="138">
        <f>N69-N68</f>
        <v/>
      </c>
      <c r="O71" s="138">
        <f>O69-O68</f>
        <v/>
      </c>
      <c r="P71" s="138">
        <f>P69-P68</f>
        <v/>
      </c>
      <c r="Q71" s="138">
        <f>Q69-Q68</f>
        <v/>
      </c>
      <c r="R71" s="138">
        <f>R69-R68</f>
        <v/>
      </c>
      <c r="S71" s="138">
        <f>S69-S68</f>
        <v/>
      </c>
      <c r="T71" s="138">
        <f>T69-T68</f>
        <v/>
      </c>
      <c r="U71" s="138">
        <f>U69-U68</f>
        <v/>
      </c>
      <c r="V71" s="138">
        <f>V69-V68</f>
        <v/>
      </c>
      <c r="W71" s="138">
        <f>W69-W68</f>
        <v/>
      </c>
      <c r="X71" s="138">
        <f>X69-X68</f>
        <v/>
      </c>
      <c r="Y71" s="138">
        <f>Y69-Y68</f>
        <v/>
      </c>
      <c r="Z71" s="138">
        <f>Z69-Z68</f>
        <v/>
      </c>
      <c r="AA71" s="138">
        <f>AA69-AA68</f>
        <v/>
      </c>
      <c r="AB71" s="138">
        <f>AB69-AB68</f>
        <v/>
      </c>
    </row>
    <row r="72">
      <c r="J72" s="123" t="inlineStr">
        <is>
          <t>&lt;1, затраты превышают запланированные</t>
        </is>
      </c>
      <c r="K72" s="64" t="inlineStr">
        <is>
          <t>CPI&gt;1</t>
        </is>
      </c>
      <c r="L72" s="66">
        <f>L69/L68</f>
        <v/>
      </c>
      <c r="M72" s="66">
        <f>M69/M68</f>
        <v/>
      </c>
      <c r="N72" s="66">
        <f>N69/N68</f>
        <v/>
      </c>
      <c r="O72" s="66">
        <f>O69/O68</f>
        <v/>
      </c>
      <c r="P72" s="66">
        <f>P69/P68</f>
        <v/>
      </c>
      <c r="Q72" s="66">
        <f>Q69/Q68</f>
        <v/>
      </c>
      <c r="R72" s="66">
        <f>R69/R68</f>
        <v/>
      </c>
      <c r="S72" s="66">
        <f>S69/S68</f>
        <v/>
      </c>
      <c r="T72" s="66">
        <f>T69/T68</f>
        <v/>
      </c>
      <c r="U72" s="66">
        <f>U69/U68</f>
        <v/>
      </c>
      <c r="V72" s="66">
        <f>V69/V68</f>
        <v/>
      </c>
      <c r="W72" s="66">
        <f>W69/W68</f>
        <v/>
      </c>
      <c r="X72" s="66">
        <f>X69/X68</f>
        <v/>
      </c>
      <c r="Y72" s="66">
        <f>Y69/Y68</f>
        <v/>
      </c>
      <c r="Z72" s="66">
        <f>Z69/Z68</f>
        <v/>
      </c>
      <c r="AA72" s="66">
        <f>AA69/AA68</f>
        <v/>
      </c>
      <c r="AB72" s="66">
        <f>AB69/AB68</f>
        <v/>
      </c>
    </row>
    <row r="73">
      <c r="J73" s="123" t="inlineStr">
        <is>
          <t>Прогнозируемый общий бюджет, исходя из ситуации в середине работ</t>
        </is>
      </c>
      <c r="K73" s="64" t="inlineStr">
        <is>
          <t>EAC</t>
        </is>
      </c>
      <c r="L73" s="138">
        <f>L66/L72</f>
        <v/>
      </c>
      <c r="M73" s="138">
        <f>M66/M72</f>
        <v/>
      </c>
      <c r="N73" s="138">
        <f>N66/N72</f>
        <v/>
      </c>
      <c r="O73" s="138">
        <f>O66/O72</f>
        <v/>
      </c>
      <c r="P73" s="138">
        <f>P66/P72</f>
        <v/>
      </c>
      <c r="Q73" s="138">
        <f>Q66/Q72</f>
        <v/>
      </c>
      <c r="R73" s="138">
        <f>R66/R72</f>
        <v/>
      </c>
      <c r="S73" s="138">
        <f>S66/S72</f>
        <v/>
      </c>
      <c r="T73" s="138">
        <f>T66/T72</f>
        <v/>
      </c>
      <c r="U73" s="138">
        <f>U66/U72</f>
        <v/>
      </c>
      <c r="V73" s="138">
        <f>V66/V72</f>
        <v/>
      </c>
      <c r="W73" s="138">
        <f>W66/W72</f>
        <v/>
      </c>
      <c r="X73" s="138">
        <f>X66/X72</f>
        <v/>
      </c>
      <c r="Y73" s="138">
        <f>Y66/Y72</f>
        <v/>
      </c>
      <c r="Z73" s="138">
        <f>Z66/Z72</f>
        <v/>
      </c>
      <c r="AA73" s="138">
        <f>AA66/AA72</f>
        <v/>
      </c>
      <c r="AB73" s="138">
        <f>AB66/AB72</f>
        <v/>
      </c>
    </row>
    <row r="74">
      <c r="J74" s="123" t="inlineStr">
        <is>
          <t>К уже потраченным 600 р. нужно добавить 900 р., чтобы закончить работы</t>
        </is>
      </c>
      <c r="K74" s="64" t="inlineStr">
        <is>
          <t>ETC</t>
        </is>
      </c>
      <c r="L74" s="138">
        <f>L73-L68</f>
        <v/>
      </c>
      <c r="M74" s="138">
        <f>M73-M68</f>
        <v/>
      </c>
      <c r="N74" s="138">
        <f>N73-N68</f>
        <v/>
      </c>
      <c r="O74" s="138">
        <f>O73-O68</f>
        <v/>
      </c>
      <c r="P74" s="138">
        <f>P73-P68</f>
        <v/>
      </c>
      <c r="Q74" s="138">
        <f>Q73-Q68</f>
        <v/>
      </c>
      <c r="R74" s="138">
        <f>R73-R68</f>
        <v/>
      </c>
      <c r="S74" s="138">
        <f>S73-S68</f>
        <v/>
      </c>
      <c r="T74" s="138">
        <f>T73-T68</f>
        <v/>
      </c>
      <c r="U74" s="138">
        <f>U73-U68</f>
        <v/>
      </c>
      <c r="V74" s="138">
        <f>V73-V68</f>
        <v/>
      </c>
      <c r="W74" s="138">
        <f>W73-W68</f>
        <v/>
      </c>
      <c r="X74" s="138">
        <f>X73-X68</f>
        <v/>
      </c>
      <c r="Y74" s="138">
        <f>Y73-Y68</f>
        <v/>
      </c>
      <c r="Z74" s="138">
        <f>Z73-Z68</f>
        <v/>
      </c>
      <c r="AA74" s="138">
        <f>AA73-AA68</f>
        <v/>
      </c>
      <c r="AB74" s="138">
        <f>AB73-AB68</f>
        <v/>
      </c>
    </row>
    <row r="75">
      <c r="K75" s="64" t="inlineStr">
        <is>
          <t>VAC</t>
        </is>
      </c>
      <c r="L75" s="138">
        <f>L66-L73</f>
        <v/>
      </c>
      <c r="M75" s="138">
        <f>M66-M73</f>
        <v/>
      </c>
      <c r="N75" s="138">
        <f>N66-N73</f>
        <v/>
      </c>
      <c r="O75" s="138">
        <f>O66-O73</f>
        <v/>
      </c>
      <c r="P75" s="138">
        <f>P66-P73</f>
        <v/>
      </c>
      <c r="Q75" s="138">
        <f>Q66-Q73</f>
        <v/>
      </c>
      <c r="R75" s="138">
        <f>R66-R73</f>
        <v/>
      </c>
      <c r="S75" s="138">
        <f>S66-S73</f>
        <v/>
      </c>
      <c r="T75" s="138">
        <f>T66-T73</f>
        <v/>
      </c>
      <c r="U75" s="138">
        <f>U66-U73</f>
        <v/>
      </c>
      <c r="V75" s="138">
        <f>V66-V73</f>
        <v/>
      </c>
      <c r="W75" s="138">
        <f>W66-W73</f>
        <v/>
      </c>
      <c r="X75" s="138">
        <f>X66-X73</f>
        <v/>
      </c>
      <c r="Y75" s="138">
        <f>Y66-Y73</f>
        <v/>
      </c>
      <c r="Z75" s="138">
        <f>Z66-Z73</f>
        <v/>
      </c>
      <c r="AA75" s="138">
        <f>AA66-AA73</f>
        <v/>
      </c>
      <c r="AB75" s="138">
        <f>AB66-AB73</f>
        <v/>
      </c>
    </row>
    <row r="76">
      <c r="J76" s="123" t="inlineStr">
        <is>
          <t>Текущее выполнение работ по затратам в процентах</t>
        </is>
      </c>
      <c r="K76" s="64" t="inlineStr">
        <is>
          <t>PC $</t>
        </is>
      </c>
      <c r="L76" s="68">
        <f>L68/L66</f>
        <v/>
      </c>
      <c r="M76" s="68">
        <f>M68/M66</f>
        <v/>
      </c>
      <c r="N76" s="68">
        <f>N68/N66</f>
        <v/>
      </c>
      <c r="O76" s="68">
        <f>O68/O66</f>
        <v/>
      </c>
      <c r="P76" s="68">
        <f>P68/P66</f>
        <v/>
      </c>
      <c r="Q76" s="68">
        <f>Q68/Q66</f>
        <v/>
      </c>
      <c r="R76" s="68">
        <f>R68/R66</f>
        <v/>
      </c>
      <c r="S76" s="68">
        <f>S68/S66</f>
        <v/>
      </c>
      <c r="T76" s="68">
        <f>T68/T66</f>
        <v/>
      </c>
      <c r="U76" s="68">
        <f>U68/U66</f>
        <v/>
      </c>
      <c r="V76" s="68">
        <f>V68/V66</f>
        <v/>
      </c>
      <c r="W76" s="68">
        <f>W68/W66</f>
        <v/>
      </c>
      <c r="X76" s="68">
        <f>X68/X66</f>
        <v/>
      </c>
      <c r="Y76" s="68">
        <f>Y68/Y66</f>
        <v/>
      </c>
      <c r="Z76" s="68">
        <f>Z68/Z66</f>
        <v/>
      </c>
      <c r="AA76" s="68">
        <f>AA68/AA66</f>
        <v/>
      </c>
      <c r="AB76" s="68">
        <f>AB68/AB66</f>
        <v/>
      </c>
    </row>
    <row r="78">
      <c r="J78" s="123" t="inlineStr">
        <is>
          <t>&lt;0, проект развивается медленнее планируемого развития</t>
        </is>
      </c>
      <c r="K78" s="64" t="inlineStr">
        <is>
          <t>SV&gt;0</t>
        </is>
      </c>
      <c r="L78" s="138">
        <f>L69-L67</f>
        <v/>
      </c>
      <c r="M78" s="138">
        <f>M69-M67</f>
        <v/>
      </c>
      <c r="N78" s="138">
        <f>N69-N67</f>
        <v/>
      </c>
      <c r="O78" s="138">
        <f>O69-O67</f>
        <v/>
      </c>
      <c r="P78" s="138">
        <f>P69-P67</f>
        <v/>
      </c>
      <c r="Q78" s="138">
        <f>Q69-Q67</f>
        <v/>
      </c>
      <c r="R78" s="138">
        <f>R69-R67</f>
        <v/>
      </c>
      <c r="S78" s="138">
        <f>S69-S67</f>
        <v/>
      </c>
      <c r="T78" s="138">
        <f>T69-T67</f>
        <v/>
      </c>
      <c r="U78" s="138">
        <f>U69-U67</f>
        <v/>
      </c>
      <c r="V78" s="138">
        <f>V69-V67</f>
        <v/>
      </c>
      <c r="W78" s="138">
        <f>W69-W67</f>
        <v/>
      </c>
      <c r="X78" s="138">
        <f>X69-X67</f>
        <v/>
      </c>
      <c r="Y78" s="138">
        <f>Y69-Y67</f>
        <v/>
      </c>
      <c r="Z78" s="138">
        <f>Z69-Z67</f>
        <v/>
      </c>
      <c r="AA78" s="138">
        <f>AA69-AA67</f>
        <v/>
      </c>
      <c r="AB78" s="138">
        <f>AB69-AB67</f>
        <v/>
      </c>
    </row>
    <row r="79">
      <c r="J79" s="123" t="inlineStr">
        <is>
          <t>Индекс выполнения расписания или объема</t>
        </is>
      </c>
      <c r="K79" s="64" t="inlineStr">
        <is>
          <t>SPI&gt;1</t>
        </is>
      </c>
      <c r="L79" s="66">
        <f>L69/L67</f>
        <v/>
      </c>
      <c r="M79" s="66">
        <f>M69/M67</f>
        <v/>
      </c>
      <c r="N79" s="66">
        <f>N69/N67</f>
        <v/>
      </c>
      <c r="O79" s="66">
        <f>O69/O67</f>
        <v/>
      </c>
      <c r="P79" s="66">
        <f>P69/P67</f>
        <v/>
      </c>
      <c r="Q79" s="66">
        <f>Q69/Q67</f>
        <v/>
      </c>
      <c r="R79" s="66">
        <f>R69/R67</f>
        <v/>
      </c>
      <c r="S79" s="66">
        <f>S69/S67</f>
        <v/>
      </c>
      <c r="T79" s="66">
        <f>T69/T67</f>
        <v/>
      </c>
      <c r="U79" s="66">
        <f>U69/U67</f>
        <v/>
      </c>
      <c r="V79" s="66">
        <f>V69/V67</f>
        <v/>
      </c>
      <c r="W79" s="66">
        <f>W69/W67</f>
        <v/>
      </c>
      <c r="X79" s="66">
        <f>X69/X67</f>
        <v/>
      </c>
      <c r="Y79" s="66">
        <f>Y69/Y67</f>
        <v/>
      </c>
      <c r="Z79" s="66">
        <f>Z69/Z67</f>
        <v/>
      </c>
      <c r="AA79" s="66">
        <f>AA69/AA67</f>
        <v/>
      </c>
      <c r="AB79" s="66">
        <f>AB69/AB67</f>
        <v/>
      </c>
    </row>
    <row r="80">
      <c r="K80" s="64" t="inlineStr">
        <is>
          <t>TCPI</t>
        </is>
      </c>
      <c r="L80" s="65">
        <f>(L66-L69)/(L66-L68)</f>
        <v/>
      </c>
      <c r="M80" s="65">
        <f>(M66-M69)/(M66-M68)</f>
        <v/>
      </c>
      <c r="N80" s="65">
        <f>(N66-N69)/(N66-N68)</f>
        <v/>
      </c>
      <c r="O80" s="65">
        <f>(O66-O69)/(O66-O68)</f>
        <v/>
      </c>
      <c r="P80" s="65">
        <f>(P66-P69)/(P66-P68)</f>
        <v/>
      </c>
      <c r="Q80" s="65">
        <f>(Q66-Q69)/(Q66-Q68)</f>
        <v/>
      </c>
      <c r="R80" s="65">
        <f>(R66-R69)/(R66-R68)</f>
        <v/>
      </c>
      <c r="S80" s="65">
        <f>(S66-S69)/(S66-S68)</f>
        <v/>
      </c>
      <c r="T80" s="65">
        <f>(T66-T69)/(T66-T68)</f>
        <v/>
      </c>
      <c r="U80" s="65">
        <f>(U66-U69)/(U66-U68)</f>
        <v/>
      </c>
      <c r="V80" s="65">
        <f>(V66-V69)/(V66-V68)</f>
        <v/>
      </c>
      <c r="W80" s="65">
        <f>(W66-W69)/(W66-W68)</f>
        <v/>
      </c>
      <c r="X80" s="65">
        <f>(X66-X69)/(X66-X68)</f>
        <v/>
      </c>
      <c r="Y80" s="65">
        <f>(Y66-Y69)/(Y66-Y68)</f>
        <v/>
      </c>
      <c r="Z80" s="65">
        <f>(Z66-Z69)/(Z66-Z68)</f>
        <v/>
      </c>
      <c r="AA80" s="65">
        <f>(AA66-AA69)/(AA66-AA68)</f>
        <v/>
      </c>
      <c r="AB80" s="65">
        <f>(AB66-AB69)/(AB66-AB68)</f>
        <v/>
      </c>
    </row>
    <row r="81">
      <c r="J81" s="123" t="inlineStr">
        <is>
          <t>Текущее выполнение работ по объему в процентах</t>
        </is>
      </c>
      <c r="K81" s="64" t="inlineStr">
        <is>
          <t>PC W</t>
        </is>
      </c>
      <c r="L81" s="68">
        <f>L69/L66</f>
        <v/>
      </c>
      <c r="M81" s="68">
        <f>M69/M66</f>
        <v/>
      </c>
      <c r="N81" s="68">
        <f>N69/N66</f>
        <v/>
      </c>
      <c r="O81" s="68">
        <f>O69/O66</f>
        <v/>
      </c>
      <c r="P81" s="68">
        <f>P69/P66</f>
        <v/>
      </c>
      <c r="Q81" s="68">
        <f>Q69/Q66</f>
        <v/>
      </c>
      <c r="R81" s="68">
        <f>R69/R66</f>
        <v/>
      </c>
      <c r="S81" s="68">
        <f>S69/S66</f>
        <v/>
      </c>
      <c r="T81" s="68">
        <f>T69/T66</f>
        <v/>
      </c>
      <c r="U81" s="68">
        <f>U69/U66</f>
        <v/>
      </c>
      <c r="V81" s="68">
        <f>V69/V66</f>
        <v/>
      </c>
      <c r="W81" s="68">
        <f>W69/W66</f>
        <v/>
      </c>
      <c r="X81" s="68">
        <f>X69/X66</f>
        <v/>
      </c>
      <c r="Y81" s="68">
        <f>Y69/Y66</f>
        <v/>
      </c>
      <c r="Z81" s="68">
        <f>Z69/Z66</f>
        <v/>
      </c>
      <c r="AA81" s="68">
        <f>AA69/AA66</f>
        <v/>
      </c>
      <c r="AB81" s="68">
        <f>AB69/AB66</f>
        <v/>
      </c>
    </row>
    <row r="82">
      <c r="K82" s="64" t="inlineStr">
        <is>
          <t>FtW</t>
        </is>
      </c>
      <c r="L82" s="69">
        <f>$AJ$50/L79</f>
        <v/>
      </c>
      <c r="M82" s="69">
        <f>$AJ$50/M79</f>
        <v/>
      </c>
      <c r="N82" s="69">
        <f>$AJ$50/N79</f>
        <v/>
      </c>
      <c r="O82" s="69">
        <f>$AJ$50/O79</f>
        <v/>
      </c>
      <c r="P82" s="69">
        <f>$AJ$50/P79</f>
        <v/>
      </c>
      <c r="Q82" s="69">
        <f>$AJ$50/Q79</f>
        <v/>
      </c>
      <c r="R82" s="69">
        <f>$AJ$50/R79</f>
        <v/>
      </c>
      <c r="S82" s="69">
        <f>$AJ$50/S79</f>
        <v/>
      </c>
      <c r="T82" s="69">
        <f>$AJ$50/T79</f>
        <v/>
      </c>
      <c r="U82" s="69">
        <f>$AJ$50/U79</f>
        <v/>
      </c>
      <c r="V82" s="69">
        <f>$AJ$50/V79</f>
        <v/>
      </c>
      <c r="W82" s="69">
        <f>$AJ$50/W79</f>
        <v/>
      </c>
      <c r="X82" s="69">
        <f>$AJ$50/X79</f>
        <v/>
      </c>
      <c r="Y82" s="69">
        <f>$AJ$50/Y79</f>
        <v/>
      </c>
      <c r="Z82" s="69">
        <f>$AJ$50/Z79</f>
        <v/>
      </c>
      <c r="AA82" s="69">
        <f>$AJ$50/AA79</f>
        <v/>
      </c>
      <c r="AB82" s="69">
        <f>$AJ$50/AB79</f>
        <v/>
      </c>
    </row>
    <row r="84">
      <c r="L84" s="68">
        <f>L67/L66</f>
        <v/>
      </c>
      <c r="M84" s="68">
        <f>M67/M66</f>
        <v/>
      </c>
      <c r="N84" s="68">
        <f>N67/N66</f>
        <v/>
      </c>
      <c r="O84" s="68">
        <f>O67/O66</f>
        <v/>
      </c>
      <c r="P84" s="68">
        <f>P67/P66</f>
        <v/>
      </c>
      <c r="Q84" s="68">
        <f>Q67/Q66</f>
        <v/>
      </c>
      <c r="R84" s="68">
        <f>R67/R66</f>
        <v/>
      </c>
      <c r="S84" s="68">
        <f>S67/S66</f>
        <v/>
      </c>
      <c r="T84" s="68">
        <f>T67/T66</f>
        <v/>
      </c>
      <c r="U84" s="68">
        <f>U67/U66</f>
        <v/>
      </c>
      <c r="V84" s="68">
        <f>V67/V66</f>
        <v/>
      </c>
      <c r="W84" s="68">
        <f>W67/W66</f>
        <v/>
      </c>
      <c r="X84" s="68">
        <f>X67/X66</f>
        <v/>
      </c>
      <c r="Y84" s="68">
        <f>Y67/Y66</f>
        <v/>
      </c>
      <c r="Z84" s="68">
        <f>Z67/Z66</f>
        <v/>
      </c>
      <c r="AA84" s="68">
        <f>AA67/AA66</f>
        <v/>
      </c>
      <c r="AB84" s="68">
        <f>AB67/AB66</f>
        <v/>
      </c>
    </row>
    <row r="85">
      <c r="L85" s="67" t="n">
        <v>1</v>
      </c>
      <c r="M85" s="67" t="n">
        <v>1</v>
      </c>
      <c r="N85" s="67" t="n">
        <v>1</v>
      </c>
      <c r="O85" s="67" t="n">
        <v>1</v>
      </c>
      <c r="P85" s="67" t="n">
        <v>1</v>
      </c>
      <c r="Q85" s="67" t="n">
        <v>1</v>
      </c>
      <c r="R85" s="67" t="n">
        <v>1</v>
      </c>
      <c r="S85" s="67" t="n">
        <v>1</v>
      </c>
      <c r="T85" s="67" t="n">
        <v>1</v>
      </c>
      <c r="U85" s="67" t="n">
        <v>1</v>
      </c>
      <c r="V85" s="67" t="n">
        <v>1</v>
      </c>
      <c r="W85" s="67" t="n">
        <v>1</v>
      </c>
      <c r="X85" s="67" t="n">
        <v>1</v>
      </c>
      <c r="Y85" s="67" t="n">
        <v>1</v>
      </c>
      <c r="Z85" s="67" t="n">
        <v>1</v>
      </c>
      <c r="AA85" s="67" t="n">
        <v>1</v>
      </c>
      <c r="AB85" s="67" t="n">
        <v>1</v>
      </c>
    </row>
    <row r="86">
      <c r="L86" s="70" t="n">
        <v>25</v>
      </c>
      <c r="M86" s="70" t="n">
        <v>25</v>
      </c>
      <c r="N86" s="70" t="n">
        <v>25</v>
      </c>
      <c r="O86" s="70" t="n">
        <v>25</v>
      </c>
      <c r="P86" s="70" t="n">
        <v>25</v>
      </c>
      <c r="Q86" s="70" t="n">
        <v>25</v>
      </c>
      <c r="R86" s="70" t="n">
        <v>25</v>
      </c>
      <c r="S86" s="70" t="n">
        <v>25</v>
      </c>
      <c r="T86" s="70" t="n">
        <v>25</v>
      </c>
      <c r="U86" s="70" t="n">
        <v>25</v>
      </c>
      <c r="V86" s="70" t="n">
        <v>25</v>
      </c>
      <c r="W86" s="70" t="n">
        <v>25</v>
      </c>
      <c r="X86" s="70" t="n">
        <v>25</v>
      </c>
      <c r="Y86" s="70" t="n">
        <v>25</v>
      </c>
      <c r="Z86" s="70" t="n">
        <v>25</v>
      </c>
      <c r="AA86" s="70" t="n">
        <v>25</v>
      </c>
      <c r="AB86" s="70" t="n">
        <v>25</v>
      </c>
    </row>
  </sheetData>
  <mergeCells count="12">
    <mergeCell ref="AH1:AJ1"/>
    <mergeCell ref="AH3:AJ3"/>
    <mergeCell ref="AG2:AJ2"/>
    <mergeCell ref="I10:I11"/>
    <mergeCell ref="J10:J11"/>
    <mergeCell ref="L10:R10"/>
    <mergeCell ref="S10:AD10"/>
    <mergeCell ref="AP6:AV7"/>
    <mergeCell ref="AE10:AJ10"/>
    <mergeCell ref="I6:AJ9"/>
    <mergeCell ref="I4:AJ4"/>
    <mergeCell ref="I5:AJ5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8" scale="3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 fitToPage="1"/>
  </sheetPr>
  <dimension ref="A1:CU171"/>
  <sheetViews>
    <sheetView tabSelected="1" topLeftCell="A19" zoomScale="25" zoomScaleNormal="25" zoomScaleSheetLayoutView="40" workbookViewId="0">
      <selection activeCell="A50" sqref="A50:XFD50"/>
    </sheetView>
  </sheetViews>
  <sheetFormatPr baseColWidth="8" defaultColWidth="9.1796875" defaultRowHeight="18.5" outlineLevelRow="1"/>
  <cols>
    <col outlineLevel="1" width="10.26953125" customWidth="1" style="40" min="1" max="1"/>
    <col outlineLevel="1" width="11" customWidth="1" style="40" min="2" max="2"/>
    <col outlineLevel="1" width="5.7265625" customWidth="1" style="41" min="3" max="3"/>
    <col outlineLevel="1" width="18.1796875" customWidth="1" style="34" min="4" max="4"/>
    <col outlineLevel="1" collapsed="1" width="18.1796875" customWidth="1" style="34" min="5" max="5"/>
    <col outlineLevel="1" width="19.54296875" customWidth="1" style="34" min="6" max="6"/>
    <col outlineLevel="1" width="20.81640625" customWidth="1" style="34" min="7" max="7"/>
    <col outlineLevel="1" width="19.1796875" customWidth="1" style="135" min="8" max="8"/>
    <col width="9.54296875" customWidth="1" style="118" min="9" max="9"/>
    <col width="90.81640625" customWidth="1" style="123" min="10" max="10"/>
    <col width="11.81640625" customWidth="1" style="123" min="11" max="11"/>
    <col width="20.26953125" bestFit="1" customWidth="1" style="118" min="12" max="13"/>
    <col width="19.54296875" bestFit="1" customWidth="1" style="118" min="14" max="14"/>
    <col width="18.54296875" bestFit="1" customWidth="1" style="118" min="15" max="19"/>
    <col width="18.54296875" customWidth="1" style="118" min="20" max="20"/>
    <col width="18.81640625" bestFit="1" customWidth="1" style="118" min="21" max="21"/>
    <col width="18.81640625" customWidth="1" style="118" min="22" max="22"/>
    <col width="18.81640625" bestFit="1" customWidth="1" style="118" min="23" max="36"/>
    <col width="9.1796875" customWidth="1" style="118" min="37" max="43"/>
    <col hidden="1" width="9.1796875" customWidth="1" style="118" min="44" max="44"/>
    <col width="9.1796875" customWidth="1" style="118" min="45" max="72"/>
    <col width="9.1796875" customWidth="1" style="118" min="73" max="16384"/>
  </cols>
  <sheetData>
    <row r="1" outlineLevel="1" ht="27.75" customFormat="1" customHeight="1" s="117">
      <c r="A1" s="40" t="n"/>
      <c r="B1" s="40" t="n"/>
      <c r="C1" s="41" t="n"/>
      <c r="D1" s="34" t="n"/>
      <c r="E1" s="34" t="n"/>
      <c r="F1" s="34" t="n"/>
      <c r="G1" s="34" t="n"/>
      <c r="H1" s="135" t="n"/>
      <c r="I1" s="118" t="n"/>
      <c r="J1" s="124" t="n"/>
      <c r="K1" s="124" t="n"/>
      <c r="AG1" s="10" t="n"/>
      <c r="AH1" s="127" t="inlineStr">
        <is>
          <t xml:space="preserve">Приложение № 1 </t>
        </is>
      </c>
      <c r="AK1" s="118" t="n"/>
      <c r="AL1" s="118" t="n"/>
      <c r="AM1" s="118" t="n"/>
      <c r="AN1" s="118" t="n"/>
      <c r="AO1" s="118" t="n"/>
      <c r="AP1" s="118" t="n"/>
      <c r="AQ1" s="118" t="n"/>
      <c r="AR1" s="118" t="n"/>
    </row>
    <row r="2" outlineLevel="1" ht="30" customFormat="1" customHeight="1" s="117">
      <c r="A2" s="40" t="n"/>
      <c r="B2" s="40" t="n"/>
      <c r="C2" s="41" t="n"/>
      <c r="D2" s="34" t="n"/>
      <c r="E2" s="34" t="n"/>
      <c r="F2" s="34" t="n"/>
      <c r="G2" s="34" t="n"/>
      <c r="H2" s="135" t="n"/>
      <c r="I2" s="118" t="n"/>
      <c r="J2" s="124" t="n"/>
      <c r="K2" s="124" t="n"/>
      <c r="AG2" s="128" t="n"/>
      <c r="AK2" s="118" t="n"/>
      <c r="AL2" s="118" t="n"/>
      <c r="AM2" s="118" t="n"/>
      <c r="AN2" s="118" t="n"/>
      <c r="AO2" s="118" t="n"/>
      <c r="AP2" s="118" t="n"/>
      <c r="AQ2" s="118" t="n"/>
      <c r="AR2" s="118" t="n"/>
    </row>
    <row r="3" outlineLevel="1" ht="31.5" customFormat="1" customHeight="1" s="117">
      <c r="A3" s="40" t="n"/>
      <c r="B3" s="40" t="n"/>
      <c r="C3" s="41" t="n"/>
      <c r="D3" s="34" t="n"/>
      <c r="E3" s="34" t="n"/>
      <c r="F3" s="34" t="n"/>
      <c r="G3" s="34" t="n"/>
      <c r="H3" s="135" t="n"/>
      <c r="I3" s="118" t="n"/>
      <c r="J3" s="124" t="n"/>
      <c r="K3" s="124" t="n"/>
      <c r="AG3" s="15" t="n"/>
      <c r="AH3" s="128" t="n"/>
      <c r="AK3" s="118" t="n"/>
      <c r="AL3" s="118" t="n"/>
      <c r="AM3" s="118" t="n"/>
      <c r="AN3" s="118" t="n"/>
      <c r="AO3" s="118" t="n"/>
      <c r="AP3" s="118" t="n"/>
      <c r="AQ3" s="118" t="n"/>
      <c r="AR3" s="118" t="n"/>
    </row>
    <row r="4" outlineLevel="1" ht="33.75" customFormat="1" customHeight="1" s="117">
      <c r="A4" s="40" t="n"/>
      <c r="B4" s="40" t="n"/>
      <c r="C4" s="41" t="n"/>
      <c r="D4" s="34" t="n"/>
      <c r="E4" s="34" t="n"/>
      <c r="F4" s="34" t="n"/>
      <c r="G4" s="34" t="n"/>
      <c r="H4" s="135" t="n"/>
      <c r="I4" s="126" t="inlineStr">
        <is>
          <t>ГРАФИК ПРОИЗВОДСТВА РАБОТ</t>
        </is>
      </c>
    </row>
    <row r="5" outlineLevel="1" ht="43.5" customFormat="1" customHeight="1" s="117">
      <c r="A5" s="40" t="n"/>
      <c r="B5" s="40" t="n"/>
      <c r="C5" s="41" t="n"/>
      <c r="D5" s="34" t="n"/>
      <c r="E5" s="34" t="n"/>
      <c r="F5" s="34" t="n"/>
      <c r="G5" s="34" t="n"/>
      <c r="H5" s="135" t="n"/>
      <c r="I5" s="122" t="inlineStr">
        <is>
          <t>на выполнение комплекса работ на строительство Объекта:</t>
        </is>
      </c>
    </row>
    <row r="6" outlineLevel="1" ht="21.75" customFormat="1" customHeight="1" s="117">
      <c r="A6" s="40" t="n"/>
      <c r="B6" s="40" t="n"/>
      <c r="C6" s="41" t="n"/>
      <c r="D6" s="34" t="n"/>
      <c r="E6" s="34" t="n"/>
      <c r="F6" s="34" t="n"/>
      <c r="G6" s="34" t="n"/>
      <c r="H6" s="135" t="n"/>
      <c r="I6" s="122" t="n"/>
      <c r="AK6" s="118" t="n"/>
      <c r="AL6" s="118" t="n"/>
      <c r="AM6" s="118" t="n"/>
      <c r="AN6" s="118" t="n"/>
      <c r="AO6" s="118" t="n"/>
      <c r="AP6" s="116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 outlineLevel="1" ht="15" customHeight="1"/>
    <row r="8" outlineLevel="1" ht="15" customFormat="1" customHeight="1" s="124">
      <c r="A8" s="46" t="n"/>
      <c r="B8" s="46" t="n"/>
      <c r="C8" s="42" t="n"/>
      <c r="D8" s="35" t="n"/>
      <c r="E8" s="35" t="n"/>
      <c r="F8" s="35" t="n"/>
      <c r="G8" s="35" t="n"/>
      <c r="H8" s="136" t="n"/>
      <c r="AK8" s="118" t="n"/>
      <c r="AL8" s="118" t="n"/>
      <c r="AM8" s="118" t="n"/>
      <c r="AN8" s="118" t="n"/>
      <c r="AO8" s="118" t="n"/>
      <c r="AP8" s="118" t="n"/>
      <c r="AQ8" s="118" t="n"/>
      <c r="AR8" s="118" t="n"/>
    </row>
    <row r="9" outlineLevel="1" ht="21.75" customFormat="1" customHeight="1" s="125" thickBot="1">
      <c r="A9" s="47" t="n"/>
      <c r="B9" s="47" t="n"/>
      <c r="C9" s="43" t="n"/>
      <c r="D9" s="36" t="n"/>
      <c r="E9" s="36" t="n"/>
      <c r="F9" s="36" t="n"/>
      <c r="G9" s="36" t="n"/>
      <c r="H9" s="137" t="n"/>
      <c r="AK9" s="118" t="n"/>
      <c r="AL9" s="118" t="n"/>
      <c r="AM9" s="118" t="n"/>
      <c r="AN9" s="118" t="n"/>
      <c r="AO9" s="118" t="n"/>
      <c r="AP9" s="118" t="n"/>
      <c r="AQ9" s="118" t="n"/>
      <c r="AR9" s="118" t="n"/>
    </row>
    <row r="10" ht="44.25" customFormat="1" customHeight="1" s="125" thickBot="1">
      <c r="A10" s="50" t="n"/>
      <c r="B10" s="50" t="n"/>
      <c r="C10" s="51" t="n"/>
      <c r="D10" s="52" t="n"/>
      <c r="E10" s="52" t="n"/>
      <c r="F10" s="36" t="n"/>
      <c r="G10" s="36" t="n"/>
      <c r="H10" s="137" t="n"/>
      <c r="I10" s="129" t="inlineStr">
        <is>
          <t>1</t>
        </is>
      </c>
      <c r="J10" s="131" t="n">
        <v>2</v>
      </c>
      <c r="K10" s="57" t="n"/>
      <c r="L10" s="133" t="n">
        <v>2021</v>
      </c>
      <c r="M10" s="120" t="n"/>
      <c r="N10" s="120" t="n"/>
      <c r="O10" s="120" t="n"/>
      <c r="P10" s="120" t="n"/>
      <c r="Q10" s="120" t="n"/>
      <c r="R10" s="134" t="n"/>
      <c r="S10" s="133" t="n">
        <v>2022</v>
      </c>
      <c r="T10" s="120" t="n"/>
      <c r="U10" s="120" t="n"/>
      <c r="V10" s="120" t="n"/>
      <c r="W10" s="120" t="n"/>
      <c r="X10" s="120" t="n"/>
      <c r="Y10" s="120" t="n"/>
      <c r="Z10" s="120" t="n"/>
      <c r="AA10" s="120" t="n"/>
      <c r="AB10" s="120" t="n"/>
      <c r="AC10" s="120" t="n"/>
      <c r="AD10" s="134" t="n"/>
      <c r="AE10" s="119" t="n">
        <v>2023</v>
      </c>
      <c r="AF10" s="120" t="n"/>
      <c r="AG10" s="120" t="n"/>
      <c r="AH10" s="120" t="n"/>
      <c r="AI10" s="120" t="n"/>
      <c r="AJ10" s="121" t="n"/>
      <c r="AK10" s="24" t="n"/>
      <c r="AL10" s="24" t="n"/>
      <c r="AM10" s="24" t="n"/>
      <c r="AN10" s="24" t="n"/>
      <c r="AO10" s="24" t="n"/>
      <c r="AP10" s="24" t="n"/>
      <c r="AQ10" s="24" t="n"/>
    </row>
    <row r="11" ht="21.65" customFormat="1" customHeight="1" s="13" thickBot="1">
      <c r="A11" s="115" t="inlineStr">
        <is>
          <t>Дата нач.</t>
        </is>
      </c>
      <c r="B11" s="115" t="inlineStr">
        <is>
          <t>Дата окон.</t>
        </is>
      </c>
      <c r="C11" s="54" t="inlineStr">
        <is>
          <t>мес.</t>
        </is>
      </c>
      <c r="D11" s="53" t="inlineStr">
        <is>
          <t>Сумма без НДС</t>
        </is>
      </c>
      <c r="E11" s="115" t="inlineStr">
        <is>
          <t>Сумма с НДС</t>
        </is>
      </c>
      <c r="F11" s="34" t="n"/>
      <c r="G11" s="34" t="n"/>
      <c r="H11" s="135" t="n"/>
      <c r="I11" s="130" t="n"/>
      <c r="J11" s="132" t="n"/>
      <c r="K11" s="59" t="n"/>
      <c r="L11" s="11" t="inlineStr">
        <is>
          <t>июнь</t>
        </is>
      </c>
      <c r="M11" s="11" t="inlineStr">
        <is>
          <t>июль</t>
        </is>
      </c>
      <c r="N11" s="11" t="inlineStr">
        <is>
          <t>август</t>
        </is>
      </c>
      <c r="O11" s="11" t="inlineStr">
        <is>
          <t>сентябрь</t>
        </is>
      </c>
      <c r="P11" s="11" t="inlineStr">
        <is>
          <t>октябрь</t>
        </is>
      </c>
      <c r="Q11" s="11" t="inlineStr">
        <is>
          <t>ноябрь</t>
        </is>
      </c>
      <c r="R11" s="11" t="inlineStr">
        <is>
          <t>декабрь</t>
        </is>
      </c>
      <c r="S11" s="11" t="inlineStr">
        <is>
          <t>январь</t>
        </is>
      </c>
      <c r="T11" s="11" t="inlineStr">
        <is>
          <t>февраль</t>
        </is>
      </c>
      <c r="U11" s="11" t="inlineStr">
        <is>
          <t>март</t>
        </is>
      </c>
      <c r="V11" s="11" t="inlineStr">
        <is>
          <t>апрель</t>
        </is>
      </c>
      <c r="W11" s="11" t="inlineStr">
        <is>
          <t>май</t>
        </is>
      </c>
      <c r="X11" s="11" t="inlineStr">
        <is>
          <t>июнь</t>
        </is>
      </c>
      <c r="Y11" s="11" t="inlineStr">
        <is>
          <t>июль</t>
        </is>
      </c>
      <c r="Z11" s="11" t="inlineStr">
        <is>
          <t>август</t>
        </is>
      </c>
      <c r="AA11" s="11" t="inlineStr">
        <is>
          <t>сентябрь</t>
        </is>
      </c>
      <c r="AB11" s="11" t="inlineStr">
        <is>
          <t>октябрь</t>
        </is>
      </c>
      <c r="AC11" s="11" t="inlineStr">
        <is>
          <t>ноябрь</t>
        </is>
      </c>
      <c r="AD11" s="11" t="inlineStr">
        <is>
          <t>декабрь</t>
        </is>
      </c>
      <c r="AE11" s="11" t="inlineStr">
        <is>
          <t>январь</t>
        </is>
      </c>
      <c r="AF11" s="11" t="inlineStr">
        <is>
          <t>февраль</t>
        </is>
      </c>
      <c r="AG11" s="11" t="inlineStr">
        <is>
          <t>март</t>
        </is>
      </c>
      <c r="AH11" s="11" t="inlineStr">
        <is>
          <t>апрель</t>
        </is>
      </c>
      <c r="AI11" s="11" t="inlineStr">
        <is>
          <t>май</t>
        </is>
      </c>
      <c r="AJ11" s="12" t="inlineStr">
        <is>
          <t>июнь</t>
        </is>
      </c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</row>
    <row r="12" ht="25" customHeight="1">
      <c r="A12" s="53" t="n">
        <v>44348</v>
      </c>
      <c r="B12" s="53" t="n">
        <v>44592</v>
      </c>
      <c r="C12" s="54">
        <f>MONTH(B12-A12)</f>
        <v/>
      </c>
      <c r="D12" s="138" t="n">
        <v>48750162</v>
      </c>
      <c r="E12" s="138" t="n">
        <v>58500194.4</v>
      </c>
      <c r="F12" s="135">
        <f>D12/C12</f>
        <v/>
      </c>
      <c r="G12" s="135">
        <f>SUM(L12:AJ12)</f>
        <v/>
      </c>
      <c r="H12" s="135">
        <f>E12-G12</f>
        <v/>
      </c>
      <c r="I12" s="2" t="inlineStr">
        <is>
          <t>1</t>
        </is>
      </c>
      <c r="J12" s="3" t="inlineStr">
        <is>
          <t>Подготовительный работы</t>
        </is>
      </c>
      <c r="K12" s="18" t="n"/>
      <c r="L12" s="163" t="n">
        <v>7312524.3</v>
      </c>
      <c r="M12" s="163" t="n">
        <v>7312524.3</v>
      </c>
      <c r="N12" s="163" t="n">
        <v>7312524.3</v>
      </c>
      <c r="O12" s="163" t="n">
        <v>7312524.3</v>
      </c>
      <c r="P12" s="163" t="n">
        <v>7312524.3</v>
      </c>
      <c r="Q12" s="163" t="n">
        <v>7312524.3</v>
      </c>
      <c r="R12" s="163" t="n">
        <v>7312524.3</v>
      </c>
      <c r="S12" s="163" t="n">
        <v>7312524.3</v>
      </c>
      <c r="T12" s="164" t="inlineStr"/>
      <c r="U12" s="164" t="inlineStr"/>
      <c r="V12" s="164" t="inlineStr"/>
      <c r="W12" s="164" t="inlineStr"/>
      <c r="X12" s="164" t="inlineStr"/>
      <c r="Y12" s="164" t="inlineStr"/>
      <c r="Z12" s="164" t="inlineStr"/>
      <c r="AA12" s="164" t="inlineStr"/>
      <c r="AB12" s="164" t="inlineStr"/>
      <c r="AC12" s="164" t="inlineStr"/>
      <c r="AD12" s="164" t="inlineStr"/>
      <c r="AE12" s="164" t="inlineStr"/>
      <c r="AF12" s="164" t="inlineStr"/>
      <c r="AG12" s="164" t="inlineStr"/>
      <c r="AH12" s="164" t="inlineStr"/>
      <c r="AI12" s="165" t="inlineStr"/>
      <c r="AJ12" s="165" t="inlineStr"/>
      <c r="AK12" s="26" t="n"/>
      <c r="AL12" s="26" t="n"/>
      <c r="AM12" s="26" t="n"/>
      <c r="AN12" s="26" t="n"/>
      <c r="AO12" s="26" t="n"/>
      <c r="AP12" s="26" t="n"/>
      <c r="AQ12" s="26" t="n"/>
      <c r="AR12" s="27" t="n"/>
      <c r="AS12" s="27" t="n"/>
      <c r="AT12" s="27" t="n"/>
      <c r="AU12" s="27" t="n"/>
      <c r="AV12" s="27" t="n"/>
      <c r="AW12" s="27" t="n"/>
      <c r="AX12" s="27" t="n"/>
    </row>
    <row r="13" ht="25" customHeight="1">
      <c r="A13" s="53" t="n">
        <v>44378</v>
      </c>
      <c r="B13" s="53" t="n">
        <v>44592</v>
      </c>
      <c r="C13" s="54">
        <f>MONTH(B13-A13)</f>
        <v/>
      </c>
      <c r="D13" s="138" t="n">
        <v>141071504</v>
      </c>
      <c r="E13" s="138" t="n">
        <v>169285804.8</v>
      </c>
      <c r="F13" s="135">
        <f>D13/C13</f>
        <v/>
      </c>
      <c r="G13" s="135">
        <f>SUM(L13:AJ13)</f>
        <v/>
      </c>
      <c r="H13" s="135">
        <f>E13-G13</f>
        <v/>
      </c>
      <c r="I13" s="2" t="inlineStr">
        <is>
          <t>2</t>
        </is>
      </c>
      <c r="J13" s="4" t="inlineStr">
        <is>
          <t>Землянные работы</t>
        </is>
      </c>
      <c r="K13" s="18" t="n"/>
      <c r="L13" s="166" t="inlineStr"/>
      <c r="M13" s="167" t="n">
        <v>24183686.4</v>
      </c>
      <c r="N13" s="167" t="n">
        <v>24183686.4</v>
      </c>
      <c r="O13" s="167" t="n">
        <v>24183686.4</v>
      </c>
      <c r="P13" s="167" t="n">
        <v>24183686.4</v>
      </c>
      <c r="Q13" s="167" t="n">
        <v>24183686.4</v>
      </c>
      <c r="R13" s="167" t="n">
        <v>24183686.4</v>
      </c>
      <c r="S13" s="167" t="n">
        <v>24183686.4</v>
      </c>
      <c r="T13" s="166" t="inlineStr"/>
      <c r="U13" s="166" t="inlineStr"/>
      <c r="V13" s="166" t="inlineStr"/>
      <c r="W13" s="166" t="inlineStr"/>
      <c r="X13" s="166" t="inlineStr"/>
      <c r="Y13" s="166" t="inlineStr"/>
      <c r="Z13" s="166" t="inlineStr"/>
      <c r="AA13" s="166" t="inlineStr"/>
      <c r="AB13" s="166" t="inlineStr"/>
      <c r="AC13" s="166" t="inlineStr"/>
      <c r="AD13" s="166" t="inlineStr"/>
      <c r="AE13" s="166" t="inlineStr"/>
      <c r="AF13" s="166" t="inlineStr"/>
      <c r="AG13" s="166" t="inlineStr"/>
      <c r="AH13" s="166" t="inlineStr"/>
      <c r="AI13" s="168" t="inlineStr"/>
      <c r="AJ13" s="168" t="inlineStr"/>
      <c r="AK13" s="26" t="n"/>
      <c r="AL13" s="26" t="n"/>
      <c r="AM13" s="26" t="n"/>
      <c r="AN13" s="26" t="n"/>
      <c r="AO13" s="26" t="n"/>
      <c r="AP13" s="26" t="n"/>
      <c r="AQ13" s="26" t="n"/>
      <c r="AR13" s="27" t="n"/>
      <c r="AS13" s="27" t="n"/>
      <c r="AT13" s="27" t="n"/>
      <c r="AU13" s="27" t="n"/>
      <c r="AV13" s="27" t="n"/>
      <c r="AW13" s="27" t="n"/>
      <c r="AX13" s="27" t="n"/>
    </row>
    <row r="14" ht="25" customHeight="1">
      <c r="A14" s="53" t="n">
        <v>44470</v>
      </c>
      <c r="B14" s="53" t="n">
        <v>44620</v>
      </c>
      <c r="C14" s="54">
        <f>MONTH(B14-A14)+2</f>
        <v/>
      </c>
      <c r="D14" s="138" t="n">
        <v>223503712</v>
      </c>
      <c r="E14" s="138" t="n">
        <v>268204454.4</v>
      </c>
      <c r="F14" s="135">
        <f>D14/C14</f>
        <v/>
      </c>
      <c r="G14" s="135">
        <f>SUM(L14:AJ14)</f>
        <v/>
      </c>
      <c r="H14" s="135">
        <f>E14-G14</f>
        <v/>
      </c>
      <c r="I14" s="2" t="inlineStr">
        <is>
          <t>3</t>
        </is>
      </c>
      <c r="J14" s="4" t="inlineStr">
        <is>
          <t>Устройство фундаментных плит</t>
        </is>
      </c>
      <c r="K14" s="18" t="n"/>
      <c r="L14" s="166" t="inlineStr"/>
      <c r="M14" s="166" t="inlineStr"/>
      <c r="N14" s="166" t="inlineStr"/>
      <c r="O14" s="166" t="inlineStr"/>
      <c r="P14" s="167" t="n">
        <v>53640890.88</v>
      </c>
      <c r="Q14" s="167" t="n">
        <v>53640890.88</v>
      </c>
      <c r="R14" s="167" t="n">
        <v>53640890.88</v>
      </c>
      <c r="S14" s="167" t="n">
        <v>53640890.88</v>
      </c>
      <c r="T14" s="167" t="n">
        <v>53640890.88</v>
      </c>
      <c r="U14" s="166" t="inlineStr"/>
      <c r="V14" s="166" t="inlineStr"/>
      <c r="W14" s="166" t="inlineStr"/>
      <c r="X14" s="166" t="inlineStr"/>
      <c r="Y14" s="166" t="inlineStr"/>
      <c r="Z14" s="166" t="inlineStr"/>
      <c r="AA14" s="166" t="inlineStr"/>
      <c r="AB14" s="166" t="inlineStr"/>
      <c r="AC14" s="166" t="inlineStr"/>
      <c r="AD14" s="166" t="inlineStr"/>
      <c r="AE14" s="166" t="inlineStr"/>
      <c r="AF14" s="166" t="inlineStr"/>
      <c r="AG14" s="166" t="inlineStr"/>
      <c r="AH14" s="166" t="inlineStr"/>
      <c r="AI14" s="168" t="inlineStr"/>
      <c r="AJ14" s="168" t="inlineStr"/>
      <c r="AK14" s="26" t="n"/>
      <c r="AL14" s="26" t="n"/>
      <c r="AM14" s="26" t="n"/>
      <c r="AN14" s="26" t="n"/>
      <c r="AO14" s="26" t="n"/>
      <c r="AP14" s="26" t="n"/>
      <c r="AQ14" s="26" t="n"/>
      <c r="AR14" s="27" t="n"/>
      <c r="AS14" s="27" t="n"/>
      <c r="AT14" s="27" t="n"/>
      <c r="AU14" s="27" t="n"/>
      <c r="AV14" s="27" t="n"/>
      <c r="AW14" s="27" t="n"/>
      <c r="AX14" s="27" t="n"/>
    </row>
    <row r="15" ht="24.75" customHeight="1">
      <c r="A15" s="53" t="n">
        <v>44470</v>
      </c>
      <c r="B15" s="53" t="n">
        <v>44650</v>
      </c>
      <c r="C15" s="54">
        <f>MONTH(B15-A15)</f>
        <v/>
      </c>
      <c r="D15" s="138" t="n">
        <v>133410608</v>
      </c>
      <c r="E15" s="138" t="n">
        <v>160092729.6</v>
      </c>
      <c r="F15" s="135">
        <f>D15/C15</f>
        <v/>
      </c>
      <c r="G15" s="135">
        <f>SUM(L15:AJ15)</f>
        <v/>
      </c>
      <c r="H15" s="135">
        <f>E15-G15</f>
        <v/>
      </c>
      <c r="I15" s="2" t="inlineStr">
        <is>
          <t>4</t>
        </is>
      </c>
      <c r="J15" s="4" t="inlineStr">
        <is>
          <t>Устройство монолитных ж/б конструкций подземной части</t>
        </is>
      </c>
      <c r="K15" s="18" t="n"/>
      <c r="L15" s="166" t="inlineStr"/>
      <c r="M15" s="166" t="inlineStr"/>
      <c r="N15" s="166" t="inlineStr"/>
      <c r="O15" s="166" t="inlineStr"/>
      <c r="P15" s="167" t="n">
        <v>26682121.6</v>
      </c>
      <c r="Q15" s="167" t="n">
        <v>26682121.6</v>
      </c>
      <c r="R15" s="167" t="n">
        <v>26682121.6</v>
      </c>
      <c r="S15" s="167" t="n">
        <v>26682121.6</v>
      </c>
      <c r="T15" s="167" t="n">
        <v>26682121.6</v>
      </c>
      <c r="U15" s="167" t="n">
        <v>26682121.6</v>
      </c>
      <c r="V15" s="166" t="inlineStr"/>
      <c r="W15" s="166" t="inlineStr"/>
      <c r="X15" s="166" t="inlineStr"/>
      <c r="Y15" s="166" t="inlineStr"/>
      <c r="Z15" s="166" t="inlineStr"/>
      <c r="AA15" s="166" t="inlineStr"/>
      <c r="AB15" s="166" t="inlineStr"/>
      <c r="AC15" s="166" t="inlineStr"/>
      <c r="AD15" s="166" t="inlineStr"/>
      <c r="AE15" s="166" t="inlineStr"/>
      <c r="AF15" s="166" t="inlineStr"/>
      <c r="AG15" s="166" t="inlineStr"/>
      <c r="AH15" s="166" t="inlineStr"/>
      <c r="AI15" s="168" t="inlineStr"/>
      <c r="AJ15" s="168" t="inlineStr"/>
      <c r="AK15" s="26" t="n"/>
      <c r="AL15" s="26" t="n"/>
      <c r="AM15" s="26" t="n"/>
      <c r="AN15" s="26" t="n"/>
      <c r="AO15" s="26" t="n"/>
      <c r="AP15" s="26" t="n"/>
      <c r="AQ15" s="26" t="n"/>
      <c r="AR15" s="27" t="n"/>
      <c r="AS15" s="27" t="n"/>
      <c r="AT15" s="27" t="n"/>
      <c r="AU15" s="27" t="n"/>
      <c r="AV15" s="27" t="n"/>
      <c r="AW15" s="27" t="n"/>
      <c r="AX15" s="27" t="n"/>
    </row>
    <row r="16" ht="48" customHeight="1">
      <c r="A16" s="53" t="n">
        <v>44501</v>
      </c>
      <c r="B16" s="53" t="n">
        <v>44834</v>
      </c>
      <c r="C16" s="54">
        <f>MONTH(B16-A16)</f>
        <v/>
      </c>
      <c r="D16" s="138" t="n">
        <v>772372368</v>
      </c>
      <c r="E16" s="138" t="n">
        <v>926846841.6</v>
      </c>
      <c r="F16" s="135">
        <f>D16/C16</f>
        <v/>
      </c>
      <c r="G16" s="135">
        <f>SUM(L16:AJ16)</f>
        <v/>
      </c>
      <c r="H16" s="135">
        <f>E16-G16</f>
        <v/>
      </c>
      <c r="I16" s="2" t="inlineStr">
        <is>
          <t>5</t>
        </is>
      </c>
      <c r="J16" s="4" t="inlineStr">
        <is>
          <t>Устройство монолитных и сборных ж/б конструкций надземной части</t>
        </is>
      </c>
      <c r="K16" s="18" t="n"/>
      <c r="L16" s="166" t="inlineStr"/>
      <c r="M16" s="166" t="inlineStr"/>
      <c r="N16" s="166" t="inlineStr"/>
      <c r="O16" s="166" t="inlineStr"/>
      <c r="P16" s="166" t="inlineStr"/>
      <c r="Q16" s="167" t="n">
        <v>84258803.78181818</v>
      </c>
      <c r="R16" s="167" t="n">
        <v>84258803.78181818</v>
      </c>
      <c r="S16" s="167" t="n">
        <v>84258803.78181818</v>
      </c>
      <c r="T16" s="167" t="n">
        <v>84258803.78181818</v>
      </c>
      <c r="U16" s="167" t="n">
        <v>84258803.78181818</v>
      </c>
      <c r="V16" s="167" t="n">
        <v>84258803.78181818</v>
      </c>
      <c r="W16" s="167" t="n">
        <v>84258803.78181818</v>
      </c>
      <c r="X16" s="167" t="n">
        <v>84258803.78181818</v>
      </c>
      <c r="Y16" s="167" t="n">
        <v>84258803.78181818</v>
      </c>
      <c r="Z16" s="167" t="n">
        <v>84258803.78181818</v>
      </c>
      <c r="AA16" s="167" t="n">
        <v>84258803.78181818</v>
      </c>
      <c r="AB16" s="166" t="inlineStr"/>
      <c r="AC16" s="166" t="inlineStr"/>
      <c r="AD16" s="166" t="inlineStr"/>
      <c r="AE16" s="166" t="inlineStr"/>
      <c r="AF16" s="166" t="inlineStr"/>
      <c r="AG16" s="166" t="inlineStr"/>
      <c r="AH16" s="166" t="inlineStr"/>
      <c r="AI16" s="168" t="inlineStr"/>
      <c r="AJ16" s="168" t="inlineStr"/>
      <c r="AK16" s="26" t="n"/>
      <c r="AL16" s="26" t="n"/>
      <c r="AM16" s="26" t="n"/>
      <c r="AN16" s="26" t="n"/>
      <c r="AO16" s="26" t="n"/>
      <c r="AP16" s="26" t="n"/>
      <c r="AQ16" s="26" t="n"/>
      <c r="AR16" s="27" t="n"/>
      <c r="AS16" s="27" t="n"/>
      <c r="AT16" s="27" t="n"/>
      <c r="AU16" s="27" t="n"/>
      <c r="AV16" s="27" t="n"/>
      <c r="AW16" s="27" t="n"/>
      <c r="AX16" s="27" t="n"/>
    </row>
    <row r="17" ht="29.25" customHeight="1">
      <c r="A17" s="53" t="n">
        <v>44562</v>
      </c>
      <c r="B17" s="53" t="n">
        <v>44864</v>
      </c>
      <c r="C17" s="54">
        <f>MONTH(B17-A17)</f>
        <v/>
      </c>
      <c r="D17" s="138" t="n">
        <v>26285904</v>
      </c>
      <c r="E17" s="138" t="n">
        <v>31543084.8</v>
      </c>
      <c r="F17" s="135">
        <f>D17/C17</f>
        <v/>
      </c>
      <c r="G17" s="135">
        <f>SUM(L17:AJ17)</f>
        <v/>
      </c>
      <c r="H17" s="135">
        <f>E17-G17</f>
        <v/>
      </c>
      <c r="I17" s="2" t="inlineStr">
        <is>
          <t>6</t>
        </is>
      </c>
      <c r="J17" s="4" t="inlineStr">
        <is>
          <t>Устройство наружных стен (включая на кровле)</t>
        </is>
      </c>
      <c r="K17" s="18" t="n"/>
      <c r="L17" s="166" t="inlineStr"/>
      <c r="M17" s="166" t="inlineStr"/>
      <c r="N17" s="166" t="inlineStr"/>
      <c r="O17" s="166" t="inlineStr"/>
      <c r="P17" s="166" t="inlineStr"/>
      <c r="Q17" s="166" t="inlineStr"/>
      <c r="R17" s="166" t="inlineStr"/>
      <c r="S17" s="167" t="n">
        <v>3154308.48</v>
      </c>
      <c r="T17" s="167" t="n">
        <v>3154308.48</v>
      </c>
      <c r="U17" s="167" t="n">
        <v>3154308.48</v>
      </c>
      <c r="V17" s="167" t="n">
        <v>3154308.48</v>
      </c>
      <c r="W17" s="167" t="n">
        <v>3154308.48</v>
      </c>
      <c r="X17" s="167" t="n">
        <v>3154308.48</v>
      </c>
      <c r="Y17" s="167" t="n">
        <v>3154308.48</v>
      </c>
      <c r="Z17" s="167" t="n">
        <v>3154308.48</v>
      </c>
      <c r="AA17" s="167" t="n">
        <v>3154308.48</v>
      </c>
      <c r="AB17" s="167" t="n">
        <v>3154308.48</v>
      </c>
      <c r="AC17" s="168" t="inlineStr"/>
      <c r="AD17" s="168" t="inlineStr"/>
      <c r="AE17" s="168" t="inlineStr"/>
      <c r="AF17" s="168" t="inlineStr"/>
      <c r="AG17" s="168" t="inlineStr"/>
      <c r="AH17" s="168" t="inlineStr"/>
      <c r="AI17" s="168" t="inlineStr"/>
      <c r="AJ17" s="168" t="inlineStr"/>
      <c r="AK17" s="26" t="n"/>
      <c r="AL17" s="26" t="n"/>
      <c r="AM17" s="26" t="n"/>
      <c r="AN17" s="26" t="n"/>
      <c r="AO17" s="26" t="n"/>
      <c r="AP17" s="26" t="n"/>
      <c r="AQ17" s="26" t="n"/>
      <c r="AR17" s="27" t="n"/>
      <c r="AS17" s="27" t="n"/>
      <c r="AT17" s="27" t="n"/>
      <c r="AU17" s="27" t="n"/>
      <c r="AV17" s="27" t="n"/>
      <c r="AW17" s="27" t="n"/>
      <c r="AX17" s="27" t="n"/>
    </row>
    <row r="18" ht="50.25" customHeight="1">
      <c r="A18" s="53" t="n">
        <v>44652</v>
      </c>
      <c r="B18" s="53" t="n">
        <v>44926</v>
      </c>
      <c r="C18" s="54">
        <f>MONTH(B18-A18)</f>
        <v/>
      </c>
      <c r="D18" s="138" t="n">
        <v>152735328</v>
      </c>
      <c r="E18" s="138" t="n">
        <v>183282393.6</v>
      </c>
      <c r="F18" s="135">
        <f>D18/C18</f>
        <v/>
      </c>
      <c r="G18" s="135">
        <f>SUM(L18:AJ18)</f>
        <v/>
      </c>
      <c r="H18" s="135">
        <f>E18-G18</f>
        <v/>
      </c>
      <c r="I18" s="2" t="inlineStr">
        <is>
          <t>7</t>
        </is>
      </c>
      <c r="J18" s="4" t="inlineStr">
        <is>
          <t>Устройство внутренних стен и перегородок (кроме внутриквартирной кладки)</t>
        </is>
      </c>
      <c r="K18" s="18" t="n"/>
      <c r="L18" s="166" t="inlineStr"/>
      <c r="M18" s="166" t="inlineStr"/>
      <c r="N18" s="166" t="inlineStr"/>
      <c r="O18" s="166" t="inlineStr"/>
      <c r="P18" s="166" t="inlineStr"/>
      <c r="Q18" s="166" t="inlineStr"/>
      <c r="R18" s="166" t="inlineStr"/>
      <c r="S18" s="166" t="inlineStr"/>
      <c r="T18" s="166" t="inlineStr"/>
      <c r="U18" s="166" t="inlineStr"/>
      <c r="V18" s="167" t="n">
        <v>20364710.4</v>
      </c>
      <c r="W18" s="167" t="n">
        <v>20364710.4</v>
      </c>
      <c r="X18" s="167" t="n">
        <v>20364710.4</v>
      </c>
      <c r="Y18" s="167" t="n">
        <v>20364710.4</v>
      </c>
      <c r="Z18" s="167" t="n">
        <v>20364710.4</v>
      </c>
      <c r="AA18" s="167" t="n">
        <v>20364710.4</v>
      </c>
      <c r="AB18" s="167" t="n">
        <v>20364710.4</v>
      </c>
      <c r="AC18" s="167" t="n">
        <v>20364710.4</v>
      </c>
      <c r="AD18" s="167" t="n">
        <v>20364710.4</v>
      </c>
      <c r="AE18" s="166" t="inlineStr"/>
      <c r="AF18" s="166" t="inlineStr"/>
      <c r="AG18" s="166" t="inlineStr"/>
      <c r="AH18" s="166" t="inlineStr"/>
      <c r="AI18" s="168" t="inlineStr"/>
      <c r="AJ18" s="168" t="inlineStr"/>
      <c r="AK18" s="26" t="n"/>
      <c r="AL18" s="26" t="n"/>
      <c r="AM18" s="26" t="n"/>
      <c r="AN18" s="26" t="n"/>
      <c r="AO18" s="26" t="n"/>
      <c r="AP18" s="26" t="n"/>
      <c r="AQ18" s="26" t="n"/>
      <c r="AR18" s="27" t="n"/>
      <c r="AS18" s="27" t="n"/>
      <c r="AT18" s="27" t="n"/>
      <c r="AU18" s="27" t="n"/>
      <c r="AV18" s="27" t="n"/>
      <c r="AW18" s="27" t="n"/>
      <c r="AX18" s="27" t="n"/>
    </row>
    <row r="19" ht="35.25" customHeight="1">
      <c r="A19" s="53" t="n">
        <v>44621</v>
      </c>
      <c r="B19" s="53" t="n">
        <v>44926</v>
      </c>
      <c r="C19" s="54">
        <f>MONTH(B19-A19)</f>
        <v/>
      </c>
      <c r="D19" s="138" t="n">
        <v>29974320</v>
      </c>
      <c r="E19" s="138" t="n">
        <v>35969184</v>
      </c>
      <c r="F19" s="135">
        <f>D19/C19</f>
        <v/>
      </c>
      <c r="G19" s="135">
        <f>SUM(L19:AJ19)</f>
        <v/>
      </c>
      <c r="H19" s="135">
        <f>E19-G19</f>
        <v/>
      </c>
      <c r="I19" s="2" t="inlineStr">
        <is>
          <t>8</t>
        </is>
      </c>
      <c r="J19" s="4" t="inlineStr">
        <is>
          <t>Устройство металлоконструкций</t>
        </is>
      </c>
      <c r="K19" s="18" t="n"/>
      <c r="L19" s="166" t="inlineStr"/>
      <c r="M19" s="166" t="inlineStr"/>
      <c r="N19" s="166" t="inlineStr"/>
      <c r="O19" s="166" t="inlineStr"/>
      <c r="P19" s="166" t="inlineStr"/>
      <c r="Q19" s="166" t="inlineStr"/>
      <c r="R19" s="166" t="inlineStr"/>
      <c r="S19" s="166" t="inlineStr"/>
      <c r="T19" s="166" t="inlineStr"/>
      <c r="U19" s="167" t="n">
        <v>3596918.4</v>
      </c>
      <c r="V19" s="167" t="n">
        <v>3596918.4</v>
      </c>
      <c r="W19" s="167" t="n">
        <v>3596918.4</v>
      </c>
      <c r="X19" s="167" t="n">
        <v>3596918.4</v>
      </c>
      <c r="Y19" s="167" t="n">
        <v>3596918.4</v>
      </c>
      <c r="Z19" s="167" t="n">
        <v>3596918.4</v>
      </c>
      <c r="AA19" s="167" t="n">
        <v>3596918.4</v>
      </c>
      <c r="AB19" s="167" t="n">
        <v>3596918.4</v>
      </c>
      <c r="AC19" s="167" t="n">
        <v>3596918.4</v>
      </c>
      <c r="AD19" s="167" t="n">
        <v>3596918.4</v>
      </c>
      <c r="AE19" s="168" t="inlineStr"/>
      <c r="AF19" s="168" t="inlineStr"/>
      <c r="AG19" s="168" t="inlineStr"/>
      <c r="AH19" s="168" t="inlineStr"/>
      <c r="AI19" s="168" t="inlineStr"/>
      <c r="AJ19" s="168" t="inlineStr"/>
      <c r="AK19" s="26" t="n"/>
      <c r="AL19" s="26" t="n"/>
      <c r="AM19" s="26" t="n"/>
      <c r="AN19" s="26" t="n"/>
      <c r="AO19" s="26" t="n"/>
      <c r="AP19" s="26" t="n"/>
      <c r="AQ19" s="26" t="n"/>
      <c r="AR19" s="27" t="n"/>
      <c r="AS19" s="27" t="n"/>
      <c r="AT19" s="27" t="n"/>
      <c r="AU19" s="27" t="n"/>
      <c r="AV19" s="27" t="n"/>
      <c r="AW19" s="27" t="n"/>
      <c r="AX19" s="27" t="n"/>
    </row>
    <row r="20" ht="26.25" customHeight="1">
      <c r="A20" s="53" t="n">
        <v>44682</v>
      </c>
      <c r="B20" s="53" t="n">
        <v>45016</v>
      </c>
      <c r="C20" s="54">
        <f>MONTH(B20-A20)</f>
        <v/>
      </c>
      <c r="D20" s="138" t="n">
        <v>169372528</v>
      </c>
      <c r="E20" s="138" t="n">
        <v>203247033.6</v>
      </c>
      <c r="F20" s="135">
        <f>D20/C20</f>
        <v/>
      </c>
      <c r="G20" s="135">
        <f>SUM(L20:AJ20)</f>
        <v/>
      </c>
      <c r="H20" s="135">
        <f>E20-G20</f>
        <v/>
      </c>
      <c r="I20" s="2" t="inlineStr">
        <is>
          <t>9</t>
        </is>
      </c>
      <c r="J20" s="4" t="inlineStr">
        <is>
          <t>Устройство фасадов</t>
        </is>
      </c>
      <c r="K20" s="18" t="n"/>
      <c r="L20" s="166" t="inlineStr"/>
      <c r="M20" s="166" t="inlineStr"/>
      <c r="N20" s="166" t="inlineStr"/>
      <c r="O20" s="166" t="inlineStr"/>
      <c r="P20" s="166" t="inlineStr"/>
      <c r="Q20" s="166" t="inlineStr"/>
      <c r="R20" s="166" t="inlineStr"/>
      <c r="S20" s="166" t="inlineStr"/>
      <c r="T20" s="166" t="inlineStr"/>
      <c r="U20" s="166" t="inlineStr"/>
      <c r="V20" s="166" t="inlineStr"/>
      <c r="W20" s="167" t="n">
        <v>18477003.05454545</v>
      </c>
      <c r="X20" s="167" t="n">
        <v>18477003.05454545</v>
      </c>
      <c r="Y20" s="167" t="n">
        <v>18477003.05454545</v>
      </c>
      <c r="Z20" s="167" t="n">
        <v>18477003.05454545</v>
      </c>
      <c r="AA20" s="167" t="n">
        <v>18477003.05454545</v>
      </c>
      <c r="AB20" s="167" t="n">
        <v>18477003.05454545</v>
      </c>
      <c r="AC20" s="167" t="n">
        <v>18477003.05454545</v>
      </c>
      <c r="AD20" s="167" t="n">
        <v>18477003.05454545</v>
      </c>
      <c r="AE20" s="167" t="n">
        <v>18477003.05454545</v>
      </c>
      <c r="AF20" s="167" t="n">
        <v>18477003.05454545</v>
      </c>
      <c r="AG20" s="167" t="n">
        <v>18477003.05454545</v>
      </c>
      <c r="AH20" s="168" t="inlineStr"/>
      <c r="AI20" s="168" t="inlineStr"/>
      <c r="AJ20" s="168" t="inlineStr"/>
      <c r="AK20" s="26" t="n"/>
      <c r="AL20" s="26" t="n"/>
      <c r="AM20" s="26" t="n"/>
      <c r="AN20" s="26" t="n"/>
      <c r="AO20" s="26" t="n"/>
      <c r="AP20" s="26" t="n"/>
      <c r="AQ20" s="26" t="n"/>
      <c r="AR20" s="27" t="n"/>
      <c r="AS20" s="27" t="n"/>
      <c r="AT20" s="27" t="n"/>
      <c r="AU20" s="27" t="n"/>
      <c r="AV20" s="27" t="n"/>
      <c r="AW20" s="27" t="n"/>
      <c r="AX20" s="27" t="n"/>
    </row>
    <row r="21" ht="38.25" customHeight="1">
      <c r="A21" s="53" t="n">
        <v>44682</v>
      </c>
      <c r="B21" s="53" t="n">
        <v>44895</v>
      </c>
      <c r="C21" s="54">
        <f>MONTH(B21-A21)</f>
        <v/>
      </c>
      <c r="D21" s="138" t="n">
        <v>154991232</v>
      </c>
      <c r="E21" s="138" t="n">
        <v>185989478.4</v>
      </c>
      <c r="F21" s="135">
        <f>D21/C21</f>
        <v/>
      </c>
      <c r="G21" s="135">
        <f>SUM(L21:AJ21)</f>
        <v/>
      </c>
      <c r="H21" s="135">
        <f>E21-G21</f>
        <v/>
      </c>
      <c r="I21" s="2" t="inlineStr">
        <is>
          <t>10</t>
        </is>
      </c>
      <c r="J21" s="4" t="inlineStr">
        <is>
          <t xml:space="preserve">Заполнение проемов светопрозрачными конструкциями </t>
        </is>
      </c>
      <c r="K21" s="18" t="n"/>
      <c r="L21" s="166" t="inlineStr"/>
      <c r="M21" s="166" t="inlineStr"/>
      <c r="N21" s="166" t="inlineStr"/>
      <c r="O21" s="166" t="inlineStr"/>
      <c r="P21" s="166" t="inlineStr"/>
      <c r="Q21" s="166" t="inlineStr"/>
      <c r="R21" s="166" t="inlineStr"/>
      <c r="S21" s="166" t="inlineStr"/>
      <c r="T21" s="166" t="inlineStr"/>
      <c r="U21" s="166" t="inlineStr"/>
      <c r="V21" s="166" t="inlineStr"/>
      <c r="W21" s="167" t="n">
        <v>26569925.48571429</v>
      </c>
      <c r="X21" s="167" t="n">
        <v>26569925.48571429</v>
      </c>
      <c r="Y21" s="167" t="n">
        <v>26569925.48571429</v>
      </c>
      <c r="Z21" s="167" t="n">
        <v>26569925.48571429</v>
      </c>
      <c r="AA21" s="167" t="n">
        <v>26569925.48571429</v>
      </c>
      <c r="AB21" s="167" t="n">
        <v>26569925.48571429</v>
      </c>
      <c r="AC21" s="167" t="n">
        <v>26569925.48571429</v>
      </c>
      <c r="AD21" s="166" t="inlineStr"/>
      <c r="AE21" s="166" t="inlineStr"/>
      <c r="AF21" s="166" t="inlineStr"/>
      <c r="AG21" s="166" t="inlineStr"/>
      <c r="AH21" s="166" t="inlineStr"/>
      <c r="AI21" s="168" t="inlineStr"/>
      <c r="AJ21" s="168" t="inlineStr"/>
      <c r="AK21" s="26" t="n"/>
      <c r="AL21" s="26" t="n"/>
      <c r="AM21" s="26" t="n"/>
      <c r="AN21" s="26" t="n"/>
      <c r="AO21" s="26" t="n"/>
      <c r="AP21" s="26" t="n"/>
      <c r="AQ21" s="26" t="n"/>
      <c r="AR21" s="27" t="n"/>
      <c r="AS21" s="27" t="n"/>
      <c r="AT21" s="27" t="n"/>
      <c r="AU21" s="27" t="n"/>
      <c r="AV21" s="27" t="n"/>
      <c r="AW21" s="27" t="n"/>
      <c r="AX21" s="27" t="n"/>
    </row>
    <row r="22" ht="25" customHeight="1">
      <c r="A22" s="53" t="n">
        <v>44682</v>
      </c>
      <c r="B22" s="53" t="n">
        <v>44895</v>
      </c>
      <c r="C22" s="54">
        <f>MONTH(B22-A22)</f>
        <v/>
      </c>
      <c r="D22" s="138" t="n">
        <v>339120</v>
      </c>
      <c r="E22" s="138" t="n">
        <v>406944</v>
      </c>
      <c r="F22" s="135">
        <f>D22/C22</f>
        <v/>
      </c>
      <c r="G22" s="135">
        <f>SUM(L22:AJ22)</f>
        <v/>
      </c>
      <c r="H22" s="135">
        <f>E22-G22</f>
        <v/>
      </c>
      <c r="I22" s="2" t="inlineStr">
        <is>
          <t>11</t>
        </is>
      </c>
      <c r="J22" s="4" t="inlineStr">
        <is>
          <t>Монтаж дверных блоков наружных</t>
        </is>
      </c>
      <c r="K22" s="18" t="n"/>
      <c r="L22" s="166" t="inlineStr"/>
      <c r="M22" s="166" t="inlineStr"/>
      <c r="N22" s="166" t="inlineStr"/>
      <c r="O22" s="166" t="inlineStr"/>
      <c r="P22" s="166" t="inlineStr"/>
      <c r="Q22" s="166" t="inlineStr"/>
      <c r="R22" s="166" t="inlineStr"/>
      <c r="S22" s="166" t="inlineStr"/>
      <c r="T22" s="166" t="inlineStr"/>
      <c r="U22" s="166" t="inlineStr"/>
      <c r="V22" s="166" t="inlineStr"/>
      <c r="W22" s="167" t="n">
        <v>58134.85714285714</v>
      </c>
      <c r="X22" s="167" t="n">
        <v>58134.85714285714</v>
      </c>
      <c r="Y22" s="167" t="n">
        <v>58134.85714285714</v>
      </c>
      <c r="Z22" s="167" t="n">
        <v>58134.85714285714</v>
      </c>
      <c r="AA22" s="167" t="n">
        <v>58134.85714285714</v>
      </c>
      <c r="AB22" s="167" t="n">
        <v>58134.85714285714</v>
      </c>
      <c r="AC22" s="167" t="n">
        <v>58134.85714285714</v>
      </c>
      <c r="AD22" s="166" t="inlineStr"/>
      <c r="AE22" s="166" t="inlineStr"/>
      <c r="AF22" s="166" t="inlineStr"/>
      <c r="AG22" s="166" t="inlineStr"/>
      <c r="AH22" s="166" t="inlineStr"/>
      <c r="AI22" s="168" t="inlineStr"/>
      <c r="AJ22" s="168" t="inlineStr"/>
      <c r="AK22" s="26" t="n"/>
      <c r="AL22" s="26" t="n"/>
      <c r="AM22" s="26" t="n"/>
      <c r="AN22" s="26" t="n"/>
      <c r="AO22" s="26" t="n"/>
      <c r="AP22" s="26" t="n"/>
      <c r="AQ22" s="26" t="n"/>
      <c r="AR22" s="27" t="n"/>
      <c r="AS22" s="27" t="n"/>
      <c r="AT22" s="27" t="n"/>
      <c r="AU22" s="27" t="n"/>
      <c r="AV22" s="27" t="n"/>
      <c r="AW22" s="27" t="n"/>
      <c r="AX22" s="27" t="n"/>
    </row>
    <row r="23" ht="25" customHeight="1">
      <c r="A23" s="53" t="n">
        <v>44713</v>
      </c>
      <c r="B23" s="53" t="n">
        <v>44895</v>
      </c>
      <c r="C23" s="54">
        <f>MONTH(B23-A23)</f>
        <v/>
      </c>
      <c r="D23" s="138" t="n">
        <v>589248</v>
      </c>
      <c r="E23" s="138" t="n">
        <v>707097.6</v>
      </c>
      <c r="F23" s="135">
        <f>D23/C23</f>
        <v/>
      </c>
      <c r="G23" s="135">
        <f>SUM(L23:AJ23)</f>
        <v/>
      </c>
      <c r="H23" s="135">
        <f>E23-G23</f>
        <v/>
      </c>
      <c r="I23" s="2" t="inlineStr">
        <is>
          <t>12</t>
        </is>
      </c>
      <c r="J23" s="4" t="inlineStr">
        <is>
          <t xml:space="preserve">Монтаж ворот въездных </t>
        </is>
      </c>
      <c r="K23" s="18" t="n"/>
      <c r="L23" s="166" t="inlineStr"/>
      <c r="M23" s="166" t="inlineStr"/>
      <c r="N23" s="166" t="inlineStr"/>
      <c r="O23" s="166" t="inlineStr"/>
      <c r="P23" s="166" t="inlineStr"/>
      <c r="Q23" s="166" t="inlineStr"/>
      <c r="R23" s="166" t="inlineStr"/>
      <c r="S23" s="166" t="inlineStr"/>
      <c r="T23" s="166" t="inlineStr"/>
      <c r="U23" s="166" t="inlineStr"/>
      <c r="V23" s="166" t="inlineStr"/>
      <c r="W23" s="166" t="inlineStr"/>
      <c r="X23" s="167" t="n">
        <v>117849.6</v>
      </c>
      <c r="Y23" s="167" t="n">
        <v>117849.6</v>
      </c>
      <c r="Z23" s="167" t="n">
        <v>117849.6</v>
      </c>
      <c r="AA23" s="167" t="n">
        <v>117849.6</v>
      </c>
      <c r="AB23" s="167" t="n">
        <v>117849.6</v>
      </c>
      <c r="AC23" s="167" t="n">
        <v>117849.6</v>
      </c>
      <c r="AD23" s="166" t="inlineStr"/>
      <c r="AE23" s="166" t="inlineStr"/>
      <c r="AF23" s="166" t="inlineStr"/>
      <c r="AG23" s="166" t="inlineStr"/>
      <c r="AH23" s="166" t="inlineStr"/>
      <c r="AI23" s="168" t="inlineStr"/>
      <c r="AJ23" s="168" t="inlineStr"/>
      <c r="AK23" s="26" t="n"/>
      <c r="AL23" s="26" t="n"/>
      <c r="AM23" s="26" t="n"/>
      <c r="AN23" s="26" t="n"/>
      <c r="AO23" s="26" t="n"/>
      <c r="AP23" s="26" t="n"/>
      <c r="AQ23" s="26" t="n"/>
      <c r="AR23" s="27" t="n"/>
      <c r="AS23" s="27" t="n"/>
      <c r="AT23" s="27" t="n"/>
      <c r="AU23" s="27" t="n"/>
      <c r="AV23" s="27" t="n"/>
      <c r="AW23" s="27" t="n"/>
      <c r="AX23" s="27" t="n"/>
    </row>
    <row r="24" ht="31.5" customHeight="1">
      <c r="A24" s="53" t="n">
        <v>44743</v>
      </c>
      <c r="B24" s="53" t="n">
        <v>44985</v>
      </c>
      <c r="C24" s="54">
        <f>MONTH(B24-A24)</f>
        <v/>
      </c>
      <c r="D24" s="138" t="n">
        <v>53111136</v>
      </c>
      <c r="E24" s="138" t="n">
        <v>63733363.2</v>
      </c>
      <c r="F24" s="135">
        <f>D24/C24</f>
        <v/>
      </c>
      <c r="G24" s="135">
        <f>SUM(L24:AJ24)</f>
        <v/>
      </c>
      <c r="H24" s="135">
        <f>E24-G24</f>
        <v/>
      </c>
      <c r="I24" s="2" t="inlineStr">
        <is>
          <t>13</t>
        </is>
      </c>
      <c r="J24" s="4" t="inlineStr">
        <is>
          <t>Устройство кровли</t>
        </is>
      </c>
      <c r="K24" s="18" t="n"/>
      <c r="L24" s="166" t="inlineStr"/>
      <c r="M24" s="166" t="inlineStr"/>
      <c r="N24" s="166" t="inlineStr"/>
      <c r="O24" s="166" t="inlineStr"/>
      <c r="P24" s="166" t="inlineStr"/>
      <c r="Q24" s="166" t="inlineStr"/>
      <c r="R24" s="166" t="inlineStr"/>
      <c r="S24" s="166" t="inlineStr"/>
      <c r="T24" s="166" t="inlineStr"/>
      <c r="U24" s="166" t="inlineStr"/>
      <c r="V24" s="166" t="inlineStr"/>
      <c r="W24" s="166" t="inlineStr"/>
      <c r="X24" s="166" t="inlineStr"/>
      <c r="Y24" s="167" t="n">
        <v>7966670.4</v>
      </c>
      <c r="Z24" s="167" t="n">
        <v>7966670.4</v>
      </c>
      <c r="AA24" s="167" t="n">
        <v>7966670.4</v>
      </c>
      <c r="AB24" s="167" t="n">
        <v>7966670.4</v>
      </c>
      <c r="AC24" s="167" t="n">
        <v>7966670.4</v>
      </c>
      <c r="AD24" s="167" t="n">
        <v>7966670.4</v>
      </c>
      <c r="AE24" s="167" t="n">
        <v>7966670.4</v>
      </c>
      <c r="AF24" s="167" t="n">
        <v>7966670.4</v>
      </c>
      <c r="AG24" s="166" t="inlineStr"/>
      <c r="AH24" s="166" t="inlineStr"/>
      <c r="AI24" s="168" t="inlineStr"/>
      <c r="AJ24" s="168" t="inlineStr"/>
      <c r="AK24" s="26" t="n"/>
      <c r="AL24" s="26" t="n"/>
      <c r="AM24" s="26" t="n"/>
      <c r="AN24" s="26" t="n"/>
      <c r="AO24" s="26" t="n"/>
      <c r="AP24" s="26" t="n"/>
      <c r="AQ24" s="26" t="n"/>
      <c r="AR24" s="27" t="n"/>
      <c r="AS24" s="27" t="n"/>
      <c r="AT24" s="27" t="n"/>
      <c r="AU24" s="27" t="n"/>
      <c r="AV24" s="27" t="n"/>
      <c r="AW24" s="27" t="n"/>
      <c r="AX24" s="27" t="n"/>
    </row>
    <row r="25" ht="31.5" customHeight="1">
      <c r="A25" s="53" t="n">
        <v>44774</v>
      </c>
      <c r="B25" s="53" t="n">
        <v>44985</v>
      </c>
      <c r="C25" s="54">
        <f>MONTH(B25-A25)</f>
        <v/>
      </c>
      <c r="D25" s="138" t="n">
        <v>102970736</v>
      </c>
      <c r="E25" s="138" t="n">
        <v>123564883.2</v>
      </c>
      <c r="F25" s="135">
        <f>D25/C25</f>
        <v/>
      </c>
      <c r="G25" s="135">
        <f>SUM(L25:AJ25)</f>
        <v/>
      </c>
      <c r="H25" s="135">
        <f>E25-G25</f>
        <v/>
      </c>
      <c r="I25" s="2" t="inlineStr">
        <is>
          <t>14</t>
        </is>
      </c>
      <c r="J25" s="4" t="inlineStr">
        <is>
          <t>Внутренние отделочные работы</t>
        </is>
      </c>
      <c r="K25" s="18" t="n"/>
      <c r="L25" s="166" t="inlineStr"/>
      <c r="M25" s="166" t="inlineStr"/>
      <c r="N25" s="166" t="inlineStr"/>
      <c r="O25" s="166" t="inlineStr"/>
      <c r="P25" s="166" t="inlineStr"/>
      <c r="Q25" s="166" t="inlineStr"/>
      <c r="R25" s="166" t="inlineStr"/>
      <c r="S25" s="166" t="inlineStr"/>
      <c r="T25" s="166" t="inlineStr"/>
      <c r="U25" s="166" t="inlineStr"/>
      <c r="V25" s="166" t="inlineStr"/>
      <c r="W25" s="166" t="inlineStr"/>
      <c r="X25" s="166" t="inlineStr"/>
      <c r="Y25" s="166" t="inlineStr"/>
      <c r="Z25" s="167" t="n">
        <v>17652126.17142857</v>
      </c>
      <c r="AA25" s="167" t="n">
        <v>17652126.17142857</v>
      </c>
      <c r="AB25" s="167" t="n">
        <v>17652126.17142857</v>
      </c>
      <c r="AC25" s="167" t="n">
        <v>17652126.17142857</v>
      </c>
      <c r="AD25" s="167" t="n">
        <v>17652126.17142857</v>
      </c>
      <c r="AE25" s="167" t="n">
        <v>17652126.17142857</v>
      </c>
      <c r="AF25" s="167" t="n">
        <v>17652126.17142857</v>
      </c>
      <c r="AG25" s="166" t="inlineStr"/>
      <c r="AH25" s="166" t="inlineStr"/>
      <c r="AI25" s="168" t="inlineStr"/>
      <c r="AJ25" s="168" t="inlineStr"/>
      <c r="AK25" s="26" t="n"/>
      <c r="AL25" s="26" t="n"/>
      <c r="AM25" s="26" t="n"/>
      <c r="AN25" s="26" t="n"/>
      <c r="AO25" s="26" t="n"/>
      <c r="AP25" s="26" t="n"/>
      <c r="AQ25" s="26" t="n"/>
      <c r="AR25" s="27" t="n"/>
      <c r="AS25" s="27" t="n"/>
      <c r="AT25" s="27" t="n"/>
      <c r="AU25" s="27" t="n"/>
      <c r="AV25" s="27" t="n"/>
      <c r="AW25" s="27" t="n"/>
      <c r="AX25" s="27" t="n"/>
    </row>
    <row r="26" ht="34.5" customHeight="1">
      <c r="A26" s="53" t="n">
        <v>44835</v>
      </c>
      <c r="B26" s="53" t="n">
        <v>44926</v>
      </c>
      <c r="C26" s="54">
        <f>MONTH(B26-A26)</f>
        <v/>
      </c>
      <c r="D26" s="138" t="n">
        <v>63191312</v>
      </c>
      <c r="E26" s="138" t="n">
        <v>75829574.40000001</v>
      </c>
      <c r="F26" s="135">
        <f>D26/C26</f>
        <v/>
      </c>
      <c r="G26" s="135">
        <f>SUM(L26:AJ26)</f>
        <v/>
      </c>
      <c r="H26" s="135">
        <f>E26-G26</f>
        <v/>
      </c>
      <c r="I26" s="2" t="inlineStr">
        <is>
          <t>15</t>
        </is>
      </c>
      <c r="J26" s="4" t="inlineStr">
        <is>
          <t>Монтаж дверей внутренних не по дизайн-проекту</t>
        </is>
      </c>
      <c r="K26" s="18" t="n"/>
      <c r="L26" s="166" t="inlineStr"/>
      <c r="M26" s="166" t="inlineStr"/>
      <c r="N26" s="166" t="inlineStr"/>
      <c r="O26" s="166" t="inlineStr"/>
      <c r="P26" s="166" t="inlineStr"/>
      <c r="Q26" s="166" t="inlineStr"/>
      <c r="R26" s="166" t="inlineStr"/>
      <c r="S26" s="166" t="inlineStr"/>
      <c r="T26" s="166" t="inlineStr"/>
      <c r="U26" s="166" t="inlineStr"/>
      <c r="V26" s="166" t="inlineStr"/>
      <c r="W26" s="166" t="inlineStr"/>
      <c r="X26" s="166" t="inlineStr"/>
      <c r="Y26" s="166" t="inlineStr"/>
      <c r="Z26" s="166" t="inlineStr"/>
      <c r="AA26" s="166" t="inlineStr"/>
      <c r="AB26" s="167" t="n">
        <v>25276524.8</v>
      </c>
      <c r="AC26" s="167" t="n">
        <v>25276524.8</v>
      </c>
      <c r="AD26" s="167" t="n">
        <v>25276524.8</v>
      </c>
      <c r="AE26" s="166" t="inlineStr"/>
      <c r="AF26" s="166" t="inlineStr"/>
      <c r="AG26" s="166" t="inlineStr"/>
      <c r="AH26" s="166" t="inlineStr"/>
      <c r="AI26" s="168" t="inlineStr"/>
      <c r="AJ26" s="168" t="inlineStr"/>
      <c r="AK26" s="26" t="n"/>
      <c r="AL26" s="26" t="n"/>
      <c r="AM26" s="26" t="n"/>
      <c r="AN26" s="26" t="n"/>
      <c r="AO26" s="26" t="n"/>
      <c r="AP26" s="26" t="n"/>
      <c r="AQ26" s="26" t="n"/>
      <c r="AR26" s="27" t="n"/>
      <c r="AS26" s="27" t="n"/>
      <c r="AT26" s="27" t="n"/>
      <c r="AU26" s="27" t="n"/>
      <c r="AV26" s="27" t="n"/>
      <c r="AW26" s="27" t="n"/>
      <c r="AX26" s="27" t="n"/>
    </row>
    <row r="27" ht="49.5" customHeight="1">
      <c r="A27" s="53" t="n">
        <v>44927</v>
      </c>
      <c r="B27" s="53" t="n">
        <v>44985</v>
      </c>
      <c r="C27" s="54">
        <f>MONTH(B27-A27)</f>
        <v/>
      </c>
      <c r="D27" s="138" t="n">
        <v>4939712</v>
      </c>
      <c r="E27" s="138" t="n">
        <v>5927654.4</v>
      </c>
      <c r="F27" s="135">
        <f>D27/C27</f>
        <v/>
      </c>
      <c r="G27" s="135">
        <f>SUM(L27:AJ27)</f>
        <v/>
      </c>
      <c r="H27" s="135">
        <f>E27-G27</f>
        <v/>
      </c>
      <c r="I27" s="2" t="inlineStr">
        <is>
          <t>16</t>
        </is>
      </c>
      <c r="J27" s="4" t="inlineStr">
        <is>
          <t xml:space="preserve">Установка почтовых ящиков, нумерация  квартир, подъездов, дома, световые и графические  указатели </t>
        </is>
      </c>
      <c r="K27" s="18" t="n"/>
      <c r="L27" s="166" t="inlineStr"/>
      <c r="M27" s="166" t="inlineStr"/>
      <c r="N27" s="166" t="inlineStr"/>
      <c r="O27" s="166" t="inlineStr"/>
      <c r="P27" s="166" t="inlineStr"/>
      <c r="Q27" s="166" t="inlineStr"/>
      <c r="R27" s="166" t="inlineStr"/>
      <c r="S27" s="166" t="inlineStr"/>
      <c r="T27" s="166" t="inlineStr"/>
      <c r="U27" s="166" t="inlineStr"/>
      <c r="V27" s="166" t="inlineStr"/>
      <c r="W27" s="166" t="inlineStr"/>
      <c r="X27" s="166" t="inlineStr"/>
      <c r="Y27" s="166" t="inlineStr"/>
      <c r="Z27" s="166" t="inlineStr"/>
      <c r="AA27" s="166" t="inlineStr"/>
      <c r="AB27" s="166" t="inlineStr"/>
      <c r="AC27" s="166" t="inlineStr"/>
      <c r="AD27" s="166" t="inlineStr"/>
      <c r="AE27" s="167" t="n">
        <v>2963827.2</v>
      </c>
      <c r="AF27" s="167" t="n">
        <v>2963827.2</v>
      </c>
      <c r="AG27" s="166" t="inlineStr"/>
      <c r="AH27" s="166" t="inlineStr"/>
      <c r="AI27" s="168" t="inlineStr"/>
      <c r="AJ27" s="168" t="inlineStr"/>
      <c r="AK27" s="26" t="n"/>
      <c r="AL27" s="26" t="n"/>
      <c r="AM27" s="26" t="n"/>
      <c r="AN27" s="26" t="n"/>
      <c r="AO27" s="26" t="n"/>
      <c r="AP27" s="26" t="n"/>
      <c r="AQ27" s="26" t="n"/>
      <c r="AR27" s="27" t="n"/>
      <c r="AS27" s="27" t="n"/>
      <c r="AT27" s="27" t="n"/>
      <c r="AU27" s="27" t="n"/>
      <c r="AV27" s="27" t="n"/>
      <c r="AW27" s="27" t="n"/>
      <c r="AX27" s="27" t="n"/>
    </row>
    <row r="28" ht="29.25" customHeight="1">
      <c r="A28" s="53" t="n">
        <v>44896</v>
      </c>
      <c r="B28" s="53" t="n">
        <v>44957</v>
      </c>
      <c r="C28" s="54">
        <f>MONTH(B28-A28)</f>
        <v/>
      </c>
      <c r="D28" s="138" t="n">
        <v>1100784</v>
      </c>
      <c r="E28" s="138" t="n">
        <v>1320940.8</v>
      </c>
      <c r="F28" s="135">
        <f>D28/C28</f>
        <v/>
      </c>
      <c r="G28" s="135">
        <f>SUM(L28:AJ28)</f>
        <v/>
      </c>
      <c r="H28" s="135">
        <f>E28-G28</f>
        <v/>
      </c>
      <c r="I28" s="2" t="inlineStr">
        <is>
          <t>17</t>
        </is>
      </c>
      <c r="J28" s="4" t="inlineStr">
        <is>
          <t>Установка технологического оборудования автостоянки</t>
        </is>
      </c>
      <c r="K28" s="18" t="n"/>
      <c r="L28" s="166" t="inlineStr"/>
      <c r="M28" s="166" t="inlineStr"/>
      <c r="N28" s="166" t="inlineStr"/>
      <c r="O28" s="166" t="inlineStr"/>
      <c r="P28" s="166" t="inlineStr"/>
      <c r="Q28" s="166" t="inlineStr"/>
      <c r="R28" s="166" t="inlineStr"/>
      <c r="S28" s="166" t="inlineStr"/>
      <c r="T28" s="166" t="inlineStr"/>
      <c r="U28" s="166" t="inlineStr"/>
      <c r="V28" s="166" t="inlineStr"/>
      <c r="W28" s="166" t="inlineStr"/>
      <c r="X28" s="166" t="inlineStr"/>
      <c r="Y28" s="166" t="inlineStr"/>
      <c r="Z28" s="166" t="inlineStr"/>
      <c r="AA28" s="166" t="inlineStr"/>
      <c r="AB28" s="166" t="inlineStr"/>
      <c r="AC28" s="166" t="inlineStr"/>
      <c r="AD28" s="167" t="n">
        <v>660470.4</v>
      </c>
      <c r="AE28" s="167" t="n">
        <v>660470.4</v>
      </c>
      <c r="AF28" s="166" t="inlineStr"/>
      <c r="AG28" s="166" t="inlineStr"/>
      <c r="AH28" s="166" t="inlineStr"/>
      <c r="AI28" s="168" t="inlineStr"/>
      <c r="AJ28" s="168" t="inlineStr"/>
      <c r="AK28" s="26" t="n"/>
      <c r="AL28" s="26" t="n"/>
      <c r="AM28" s="26" t="n"/>
      <c r="AN28" s="26" t="n"/>
      <c r="AO28" s="26" t="n"/>
      <c r="AP28" s="26" t="n"/>
      <c r="AQ28" s="26" t="n"/>
      <c r="AR28" s="27" t="n"/>
      <c r="AS28" s="27" t="n"/>
      <c r="AT28" s="27" t="n"/>
      <c r="AU28" s="27" t="n"/>
      <c r="AV28" s="27" t="n"/>
      <c r="AW28" s="27" t="n"/>
      <c r="AX28" s="27" t="n"/>
    </row>
    <row r="29" ht="44.25" customFormat="1" customHeight="1" s="5">
      <c r="A29" s="53" t="n">
        <v>44868</v>
      </c>
      <c r="B29" s="53" t="n">
        <v>45046</v>
      </c>
      <c r="C29" s="54">
        <f>MONTH(B29-A29)</f>
        <v/>
      </c>
      <c r="D29" s="138" t="n">
        <v>113122224</v>
      </c>
      <c r="E29" s="138" t="n">
        <v>135746668.8</v>
      </c>
      <c r="F29" s="135">
        <f>D29/C29</f>
        <v/>
      </c>
      <c r="G29" s="135">
        <f>SUM(L29:AJ29)</f>
        <v/>
      </c>
      <c r="H29" s="135">
        <f>E29-G29</f>
        <v/>
      </c>
      <c r="I29" s="2" t="inlineStr">
        <is>
          <t>18</t>
        </is>
      </c>
      <c r="J29" s="4" t="inlineStr">
        <is>
          <t>Устройство внутренней системы водоснабжения, ВНС, ПНС</t>
        </is>
      </c>
      <c r="K29" s="18" t="n"/>
      <c r="L29" s="166" t="inlineStr"/>
      <c r="M29" s="166" t="inlineStr"/>
      <c r="N29" s="166" t="inlineStr"/>
      <c r="O29" s="166" t="inlineStr"/>
      <c r="P29" s="166" t="inlineStr"/>
      <c r="Q29" s="166" t="inlineStr"/>
      <c r="R29" s="166" t="inlineStr"/>
      <c r="S29" s="166" t="inlineStr"/>
      <c r="T29" s="166" t="inlineStr"/>
      <c r="U29" s="166" t="inlineStr"/>
      <c r="V29" s="166" t="inlineStr"/>
      <c r="W29" s="166" t="inlineStr"/>
      <c r="X29" s="166" t="inlineStr"/>
      <c r="Y29" s="166" t="inlineStr"/>
      <c r="Z29" s="166" t="inlineStr"/>
      <c r="AA29" s="166" t="inlineStr"/>
      <c r="AB29" s="166" t="inlineStr"/>
      <c r="AC29" s="167" t="n">
        <v>22624444.8</v>
      </c>
      <c r="AD29" s="167" t="n">
        <v>22624444.8</v>
      </c>
      <c r="AE29" s="167" t="n">
        <v>22624444.8</v>
      </c>
      <c r="AF29" s="167" t="n">
        <v>22624444.8</v>
      </c>
      <c r="AG29" s="167" t="n">
        <v>22624444.8</v>
      </c>
      <c r="AH29" s="169" t="n">
        <v>22624444.8</v>
      </c>
      <c r="AI29" s="168" t="inlineStr"/>
      <c r="AJ29" s="168" t="inlineStr"/>
      <c r="AK29" s="26" t="n"/>
      <c r="AL29" s="26" t="n"/>
      <c r="AM29" s="26" t="n"/>
      <c r="AN29" s="26" t="n"/>
      <c r="AO29" s="26" t="n"/>
      <c r="AP29" s="26" t="n"/>
      <c r="AQ29" s="26" t="n"/>
      <c r="AR29" s="27" t="n"/>
      <c r="AS29" s="27" t="n"/>
      <c r="AT29" s="27" t="n"/>
      <c r="AU29" s="27" t="n"/>
      <c r="AV29" s="27" t="n"/>
      <c r="AW29" s="27" t="n"/>
      <c r="AX29" s="27" t="n"/>
      <c r="AY29" s="118" t="n"/>
      <c r="AZ29" s="118" t="n"/>
      <c r="BA29" s="118" t="n"/>
      <c r="BB29" s="118" t="n"/>
      <c r="BC29" s="118" t="n"/>
      <c r="BD29" s="118" t="n"/>
      <c r="BE29" s="118" t="n"/>
      <c r="BF29" s="118" t="n"/>
      <c r="BG29" s="118" t="n"/>
      <c r="BH29" s="118" t="n"/>
      <c r="BI29" s="118" t="n"/>
      <c r="BJ29" s="118" t="n"/>
      <c r="BK29" s="118" t="n"/>
      <c r="BL29" s="118" t="n"/>
      <c r="BM29" s="118" t="n"/>
      <c r="BN29" s="118" t="n"/>
      <c r="BO29" s="118" t="n"/>
      <c r="BP29" s="118" t="n"/>
      <c r="BQ29" s="118" t="n"/>
      <c r="BR29" s="118" t="n"/>
      <c r="BS29" s="118" t="n"/>
      <c r="BT29" s="118" t="n"/>
      <c r="BU29" s="118" t="n"/>
      <c r="BV29" s="118" t="n"/>
      <c r="BW29" s="118" t="n"/>
      <c r="BX29" s="118" t="n"/>
      <c r="BY29" s="118" t="n"/>
      <c r="BZ29" s="118" t="n"/>
      <c r="CA29" s="118" t="n"/>
      <c r="CB29" s="118" t="n"/>
      <c r="CC29" s="118" t="n"/>
      <c r="CD29" s="118" t="n"/>
      <c r="CE29" s="118" t="n"/>
      <c r="CF29" s="118" t="n"/>
      <c r="CG29" s="118" t="n"/>
      <c r="CH29" s="118" t="n"/>
      <c r="CI29" s="118" t="n"/>
      <c r="CJ29" s="118" t="n"/>
      <c r="CK29" s="118" t="n"/>
      <c r="CL29" s="118" t="n"/>
      <c r="CM29" s="118" t="n"/>
      <c r="CN29" s="118" t="n"/>
      <c r="CO29" s="118" t="n"/>
      <c r="CP29" s="118" t="n"/>
      <c r="CQ29" s="118" t="n"/>
      <c r="CR29" s="118" t="n"/>
      <c r="CS29" s="118" t="n"/>
      <c r="CT29" s="118" t="n"/>
      <c r="CU29" s="118" t="n"/>
    </row>
    <row r="30" ht="42.75" customHeight="1">
      <c r="A30" s="53" t="n">
        <v>44972</v>
      </c>
      <c r="B30" s="53" t="n">
        <v>45107</v>
      </c>
      <c r="C30" s="54">
        <f>MONTH(B30-A30)</f>
        <v/>
      </c>
      <c r="D30" s="138" t="n">
        <v>2734992</v>
      </c>
      <c r="E30" s="138" t="n">
        <v>3281990.4</v>
      </c>
      <c r="F30" s="135">
        <f>D30/C30</f>
        <v/>
      </c>
      <c r="G30" s="135">
        <f>SUM(L30:AJ30)</f>
        <v/>
      </c>
      <c r="H30" s="135">
        <f>E30-G30</f>
        <v/>
      </c>
      <c r="I30" s="2" t="inlineStr">
        <is>
          <t>19</t>
        </is>
      </c>
      <c r="J30" s="4" t="inlineStr">
        <is>
          <t xml:space="preserve">Устройство  автоматики систем водоснабжения </t>
        </is>
      </c>
      <c r="K30" s="18" t="n"/>
      <c r="L30" s="166" t="inlineStr"/>
      <c r="M30" s="166" t="inlineStr"/>
      <c r="N30" s="166" t="inlineStr"/>
      <c r="O30" s="166" t="inlineStr"/>
      <c r="P30" s="166" t="inlineStr"/>
      <c r="Q30" s="166" t="inlineStr"/>
      <c r="R30" s="166" t="inlineStr"/>
      <c r="S30" s="166" t="inlineStr"/>
      <c r="T30" s="166" t="inlineStr"/>
      <c r="U30" s="166" t="inlineStr"/>
      <c r="V30" s="166" t="inlineStr"/>
      <c r="W30" s="166" t="inlineStr"/>
      <c r="X30" s="166" t="inlineStr"/>
      <c r="Y30" s="166" t="inlineStr"/>
      <c r="Z30" s="166" t="inlineStr"/>
      <c r="AA30" s="166" t="inlineStr"/>
      <c r="AB30" s="166" t="inlineStr"/>
      <c r="AC30" s="166" t="inlineStr"/>
      <c r="AD30" s="166" t="inlineStr"/>
      <c r="AE30" s="166" t="inlineStr"/>
      <c r="AF30" s="167" t="n">
        <v>656398.08</v>
      </c>
      <c r="AG30" s="167" t="n">
        <v>656398.08</v>
      </c>
      <c r="AH30" s="169" t="n">
        <v>656398.08</v>
      </c>
      <c r="AI30" s="169" t="n">
        <v>656398.08</v>
      </c>
      <c r="AJ30" s="169" t="n">
        <v>656398.08</v>
      </c>
      <c r="AK30" s="26" t="n"/>
      <c r="AL30" s="26" t="n"/>
      <c r="AM30" s="26" t="n"/>
      <c r="AN30" s="26" t="n"/>
      <c r="AO30" s="26" t="n"/>
      <c r="AP30" s="26" t="n"/>
      <c r="AQ30" s="26" t="n"/>
      <c r="AR30" s="27" t="n"/>
      <c r="AS30" s="27" t="n"/>
      <c r="AT30" s="27" t="n"/>
      <c r="AU30" s="27" t="n"/>
      <c r="AV30" s="27" t="n"/>
      <c r="AW30" s="27" t="n"/>
      <c r="AX30" s="27" t="n"/>
    </row>
    <row r="31" ht="39.75" customHeight="1">
      <c r="A31" s="53" t="n">
        <v>44868</v>
      </c>
      <c r="B31" s="53" t="n">
        <v>45046</v>
      </c>
      <c r="C31" s="54">
        <f>MONTH(B31-A31)</f>
        <v/>
      </c>
      <c r="D31" s="138" t="n">
        <v>40176864</v>
      </c>
      <c r="E31" s="138" t="n">
        <v>48212236.8</v>
      </c>
      <c r="F31" s="135">
        <f>D31/C31</f>
        <v/>
      </c>
      <c r="G31" s="135">
        <f>SUM(L31:AJ31)</f>
        <v/>
      </c>
      <c r="H31" s="135">
        <f>E31-G31</f>
        <v/>
      </c>
      <c r="I31" s="2" t="inlineStr">
        <is>
          <t>20</t>
        </is>
      </c>
      <c r="J31" s="4" t="inlineStr">
        <is>
          <t>Устройство внутренней системы канализации и водоотведения</t>
        </is>
      </c>
      <c r="K31" s="18" t="n"/>
      <c r="L31" s="166" t="inlineStr"/>
      <c r="M31" s="166" t="inlineStr"/>
      <c r="N31" s="166" t="inlineStr"/>
      <c r="O31" s="166" t="inlineStr"/>
      <c r="P31" s="166" t="inlineStr"/>
      <c r="Q31" s="166" t="inlineStr"/>
      <c r="R31" s="166" t="inlineStr"/>
      <c r="S31" s="166" t="inlineStr"/>
      <c r="T31" s="166" t="inlineStr"/>
      <c r="U31" s="166" t="inlineStr"/>
      <c r="V31" s="166" t="inlineStr"/>
      <c r="W31" s="166" t="inlineStr"/>
      <c r="X31" s="166" t="inlineStr"/>
      <c r="Y31" s="166" t="inlineStr"/>
      <c r="Z31" s="166" t="inlineStr"/>
      <c r="AA31" s="166" t="inlineStr"/>
      <c r="AB31" s="166" t="inlineStr"/>
      <c r="AC31" s="167" t="n">
        <v>8035372.8</v>
      </c>
      <c r="AD31" s="167" t="n">
        <v>8035372.8</v>
      </c>
      <c r="AE31" s="167" t="n">
        <v>8035372.8</v>
      </c>
      <c r="AF31" s="167" t="n">
        <v>8035372.8</v>
      </c>
      <c r="AG31" s="167" t="n">
        <v>8035372.8</v>
      </c>
      <c r="AH31" s="169" t="n">
        <v>8035372.8</v>
      </c>
      <c r="AI31" s="168" t="inlineStr"/>
      <c r="AJ31" s="168" t="inlineStr"/>
      <c r="AK31" s="26" t="n"/>
      <c r="AL31" s="26" t="n"/>
      <c r="AM31" s="26" t="n"/>
      <c r="AN31" s="26" t="n"/>
      <c r="AO31" s="26" t="n"/>
      <c r="AP31" s="26" t="n"/>
      <c r="AQ31" s="26" t="n"/>
      <c r="AR31" s="27" t="n"/>
      <c r="AS31" s="27" t="n"/>
      <c r="AT31" s="27" t="n"/>
      <c r="AU31" s="27" t="n"/>
      <c r="AV31" s="27" t="n"/>
      <c r="AW31" s="27" t="n"/>
      <c r="AX31" s="27" t="n"/>
    </row>
    <row r="32" ht="43.5" customFormat="1" customHeight="1" s="29">
      <c r="A32" s="55" t="n">
        <v>44972</v>
      </c>
      <c r="B32" s="53" t="n">
        <v>45107</v>
      </c>
      <c r="C32" s="54">
        <f>MONTH(B32-A32)</f>
        <v/>
      </c>
      <c r="D32" s="138" t="n">
        <v>1545696</v>
      </c>
      <c r="E32" s="138" t="n">
        <v>1854835.2</v>
      </c>
      <c r="F32" s="135">
        <f>D32/C32</f>
        <v/>
      </c>
      <c r="G32" s="135">
        <f>SUM(L32:AJ32)</f>
        <v/>
      </c>
      <c r="H32" s="135">
        <f>E32-G32</f>
        <v/>
      </c>
      <c r="I32" s="2" t="inlineStr">
        <is>
          <t>21</t>
        </is>
      </c>
      <c r="J32" s="4" t="inlineStr">
        <is>
          <t>Устройство автоматики систем канализации</t>
        </is>
      </c>
      <c r="K32" s="18" t="n"/>
      <c r="L32" s="166" t="inlineStr"/>
      <c r="M32" s="166" t="inlineStr"/>
      <c r="N32" s="166" t="inlineStr"/>
      <c r="O32" s="166" t="inlineStr"/>
      <c r="P32" s="166" t="inlineStr"/>
      <c r="Q32" s="166" t="inlineStr"/>
      <c r="R32" s="166" t="inlineStr"/>
      <c r="S32" s="170" t="inlineStr"/>
      <c r="T32" s="170" t="inlineStr"/>
      <c r="U32" s="170" t="inlineStr"/>
      <c r="V32" s="170" t="inlineStr"/>
      <c r="W32" s="166" t="inlineStr"/>
      <c r="X32" s="166" t="inlineStr"/>
      <c r="Y32" s="166" t="inlineStr"/>
      <c r="Z32" s="166" t="inlineStr"/>
      <c r="AA32" s="166" t="inlineStr"/>
      <c r="AB32" s="166" t="inlineStr"/>
      <c r="AC32" s="166" t="inlineStr"/>
      <c r="AD32" s="166" t="inlineStr"/>
      <c r="AE32" s="166" t="inlineStr"/>
      <c r="AF32" s="167" t="n">
        <v>370967.04</v>
      </c>
      <c r="AG32" s="167" t="n">
        <v>370967.04</v>
      </c>
      <c r="AH32" s="167" t="n">
        <v>370967.04</v>
      </c>
      <c r="AI32" s="169" t="n">
        <v>370967.04</v>
      </c>
      <c r="AJ32" s="169" t="n">
        <v>370967.04</v>
      </c>
      <c r="AK32" s="28" t="n"/>
      <c r="AL32" s="28" t="n"/>
      <c r="AM32" s="28" t="n"/>
      <c r="AN32" s="28" t="n"/>
      <c r="AO32" s="28" t="n"/>
      <c r="AP32" s="28" t="n"/>
      <c r="AQ32" s="28" t="n"/>
      <c r="AR32" s="29" t="n">
        <v>0</v>
      </c>
    </row>
    <row r="33" ht="58.5" customFormat="1" customHeight="1" s="29">
      <c r="A33" s="53" t="n">
        <v>44774</v>
      </c>
      <c r="B33" s="55" t="n">
        <v>45077</v>
      </c>
      <c r="C33" s="54">
        <f>MONTH(B33-A33)</f>
        <v/>
      </c>
      <c r="D33" s="138" t="n">
        <v>267860952</v>
      </c>
      <c r="E33" s="138" t="n">
        <v>321433142.4</v>
      </c>
      <c r="F33" s="135">
        <f>D33/C33</f>
        <v/>
      </c>
      <c r="G33" s="135">
        <f>SUM(L33:AJ33)</f>
        <v/>
      </c>
      <c r="H33" s="135">
        <f>E33-G33</f>
        <v/>
      </c>
      <c r="I33" s="2" t="inlineStr">
        <is>
          <t>22</t>
        </is>
      </c>
      <c r="J33" s="23" t="inlineStr">
        <is>
          <t>Устройство систем отопления, вентиляции, кондиционирования, ИТП</t>
        </is>
      </c>
      <c r="K33" s="60" t="n"/>
      <c r="L33" s="166" t="inlineStr"/>
      <c r="M33" s="166" t="inlineStr"/>
      <c r="N33" s="166" t="inlineStr"/>
      <c r="O33" s="166" t="inlineStr"/>
      <c r="P33" s="166" t="inlineStr"/>
      <c r="Q33" s="166" t="inlineStr"/>
      <c r="R33" s="166" t="inlineStr"/>
      <c r="S33" s="166" t="inlineStr"/>
      <c r="T33" s="166" t="inlineStr"/>
      <c r="U33" s="166" t="inlineStr"/>
      <c r="V33" s="166" t="inlineStr"/>
      <c r="W33" s="166" t="inlineStr"/>
      <c r="X33" s="166" t="inlineStr"/>
      <c r="Y33" s="166" t="inlineStr"/>
      <c r="Z33" s="167" t="n">
        <v>32143314.24</v>
      </c>
      <c r="AA33" s="167" t="n">
        <v>32143314.24</v>
      </c>
      <c r="AB33" s="167" t="n">
        <v>32143314.24</v>
      </c>
      <c r="AC33" s="167" t="n">
        <v>32143314.24</v>
      </c>
      <c r="AD33" s="167" t="n">
        <v>32143314.24</v>
      </c>
      <c r="AE33" s="167" t="n">
        <v>32143314.24</v>
      </c>
      <c r="AF33" s="167" t="n">
        <v>32143314.24</v>
      </c>
      <c r="AG33" s="167" t="n">
        <v>32143314.24</v>
      </c>
      <c r="AH33" s="167" t="n">
        <v>32143314.24</v>
      </c>
      <c r="AI33" s="167" t="n">
        <v>32143314.24</v>
      </c>
      <c r="AJ33" s="168" t="inlineStr"/>
      <c r="AK33" s="30" t="n"/>
      <c r="AL33" s="30" t="n"/>
      <c r="AM33" s="30" t="n"/>
      <c r="AN33" s="30" t="n"/>
      <c r="AO33" s="30" t="n"/>
      <c r="AP33" s="30" t="n"/>
      <c r="AQ33" s="30" t="n"/>
    </row>
    <row r="34" ht="30" customFormat="1" customHeight="1" s="29">
      <c r="A34" s="53" t="n">
        <v>44972</v>
      </c>
      <c r="B34" s="53" t="n">
        <v>45107</v>
      </c>
      <c r="C34" s="54">
        <f>MONTH(B34-A34)</f>
        <v/>
      </c>
      <c r="D34" s="138" t="n">
        <v>3041712</v>
      </c>
      <c r="E34" s="138" t="n">
        <v>3650054.4</v>
      </c>
      <c r="F34" s="135">
        <f>D34/C34</f>
        <v/>
      </c>
      <c r="G34" s="135">
        <f>SUM(L34:AJ34)</f>
        <v/>
      </c>
      <c r="H34" s="135">
        <f>E34-G34</f>
        <v/>
      </c>
      <c r="I34" s="2" t="inlineStr">
        <is>
          <t>23</t>
        </is>
      </c>
      <c r="J34" s="4" t="inlineStr">
        <is>
          <t>Устройство  автоматики систем вентиляции, отопление, ИТП</t>
        </is>
      </c>
      <c r="K34" s="18" t="n"/>
      <c r="L34" s="166" t="inlineStr"/>
      <c r="M34" s="166" t="inlineStr"/>
      <c r="N34" s="166" t="inlineStr"/>
      <c r="O34" s="166" t="inlineStr"/>
      <c r="P34" s="166" t="inlineStr"/>
      <c r="Q34" s="166" t="inlineStr"/>
      <c r="R34" s="166" t="inlineStr"/>
      <c r="S34" s="166" t="inlineStr"/>
      <c r="T34" s="166" t="inlineStr"/>
      <c r="U34" s="166" t="inlineStr"/>
      <c r="V34" s="166" t="inlineStr"/>
      <c r="W34" s="166" t="inlineStr"/>
      <c r="X34" s="166" t="inlineStr"/>
      <c r="Y34" s="166" t="inlineStr"/>
      <c r="Z34" s="166" t="inlineStr"/>
      <c r="AA34" s="166" t="inlineStr"/>
      <c r="AB34" s="166" t="inlineStr"/>
      <c r="AC34" s="166" t="inlineStr"/>
      <c r="AD34" s="166" t="inlineStr"/>
      <c r="AE34" s="166" t="inlineStr"/>
      <c r="AF34" s="167" t="n">
        <v>730010.88</v>
      </c>
      <c r="AG34" s="167" t="n">
        <v>730010.88</v>
      </c>
      <c r="AH34" s="167" t="n">
        <v>730010.88</v>
      </c>
      <c r="AI34" s="167" t="n">
        <v>730010.88</v>
      </c>
      <c r="AJ34" s="169" t="n">
        <v>730010.88</v>
      </c>
      <c r="AK34" s="30" t="n"/>
      <c r="AL34" s="30" t="n"/>
      <c r="AM34" s="30" t="n"/>
      <c r="AN34" s="30" t="n"/>
      <c r="AO34" s="30" t="n"/>
      <c r="AP34" s="30" t="n"/>
      <c r="AQ34" s="30" t="n"/>
    </row>
    <row r="35" ht="30" customFormat="1" customHeight="1" s="29">
      <c r="A35" s="53" t="n">
        <v>44868</v>
      </c>
      <c r="B35" s="55" t="n">
        <v>45107</v>
      </c>
      <c r="C35" s="54">
        <f>MONTH(B35-A35)</f>
        <v/>
      </c>
      <c r="D35" s="138" t="n">
        <v>220870800</v>
      </c>
      <c r="E35" s="138" t="n">
        <v>265044960</v>
      </c>
      <c r="F35" s="135">
        <f>D35/C35</f>
        <v/>
      </c>
      <c r="G35" s="135">
        <f>SUM(L35:AJ35)</f>
        <v/>
      </c>
      <c r="H35" s="135">
        <f>E35-G35</f>
        <v/>
      </c>
      <c r="I35" s="2" t="inlineStr">
        <is>
          <t>24</t>
        </is>
      </c>
      <c r="J35" s="4" t="inlineStr">
        <is>
          <t>Внутренние электротехнические работы</t>
        </is>
      </c>
      <c r="K35" s="18" t="n"/>
      <c r="L35" s="166" t="inlineStr"/>
      <c r="M35" s="166" t="inlineStr"/>
      <c r="N35" s="166" t="inlineStr"/>
      <c r="O35" s="166" t="inlineStr"/>
      <c r="P35" s="166" t="inlineStr"/>
      <c r="Q35" s="166" t="inlineStr"/>
      <c r="R35" s="166" t="inlineStr"/>
      <c r="S35" s="166" t="inlineStr"/>
      <c r="T35" s="166" t="inlineStr"/>
      <c r="U35" s="166" t="inlineStr"/>
      <c r="V35" s="166" t="inlineStr"/>
      <c r="W35" s="166" t="inlineStr"/>
      <c r="X35" s="166" t="inlineStr"/>
      <c r="Y35" s="166" t="inlineStr"/>
      <c r="Z35" s="166" t="inlineStr"/>
      <c r="AA35" s="166" t="inlineStr"/>
      <c r="AB35" s="166" t="inlineStr"/>
      <c r="AC35" s="167" t="n">
        <v>33130620</v>
      </c>
      <c r="AD35" s="167" t="n">
        <v>33130620</v>
      </c>
      <c r="AE35" s="167" t="n">
        <v>33130620</v>
      </c>
      <c r="AF35" s="167" t="n">
        <v>33130620</v>
      </c>
      <c r="AG35" s="167" t="n">
        <v>33130620</v>
      </c>
      <c r="AH35" s="167" t="n">
        <v>33130620</v>
      </c>
      <c r="AI35" s="167" t="n">
        <v>33130620</v>
      </c>
      <c r="AJ35" s="167" t="n">
        <v>33130620</v>
      </c>
      <c r="AK35" s="30" t="n"/>
      <c r="AL35" s="30" t="n"/>
      <c r="AM35" s="30" t="n"/>
      <c r="AN35" s="30" t="n"/>
      <c r="AO35" s="30" t="n"/>
      <c r="AP35" s="30" t="n"/>
      <c r="AQ35" s="30" t="n"/>
      <c r="AR35" s="29" t="e">
        <v>#REF!</v>
      </c>
    </row>
    <row r="36" ht="40" customFormat="1" customHeight="1" s="29">
      <c r="A36" s="53" t="n">
        <v>44900</v>
      </c>
      <c r="B36" s="55" t="n">
        <v>45107</v>
      </c>
      <c r="C36" s="54">
        <f>MONTH(B36-A36)</f>
        <v/>
      </c>
      <c r="D36" s="138" t="n">
        <v>52217784</v>
      </c>
      <c r="E36" s="138" t="n">
        <v>62661340.8</v>
      </c>
      <c r="F36" s="135">
        <f>D36/C36</f>
        <v/>
      </c>
      <c r="G36" s="135">
        <f>SUM(L36:AJ36)</f>
        <v/>
      </c>
      <c r="H36" s="135">
        <f>E36-G36</f>
        <v/>
      </c>
      <c r="I36" s="2" t="inlineStr">
        <is>
          <t>25</t>
        </is>
      </c>
      <c r="J36" s="4" t="inlineStr">
        <is>
          <t>Устройство  системы автоматизации и  диспетчеризации инженерных систем</t>
        </is>
      </c>
      <c r="K36" s="18" t="n"/>
      <c r="L36" s="166" t="inlineStr"/>
      <c r="M36" s="166" t="inlineStr"/>
      <c r="N36" s="166" t="inlineStr"/>
      <c r="O36" s="166" t="inlineStr"/>
      <c r="P36" s="166" t="inlineStr"/>
      <c r="Q36" s="166" t="inlineStr"/>
      <c r="R36" s="166" t="inlineStr"/>
      <c r="S36" s="166" t="inlineStr"/>
      <c r="T36" s="166" t="inlineStr"/>
      <c r="U36" s="166" t="inlineStr"/>
      <c r="V36" s="166" t="inlineStr"/>
      <c r="W36" s="166" t="inlineStr"/>
      <c r="X36" s="166" t="inlineStr"/>
      <c r="Y36" s="166" t="inlineStr"/>
      <c r="Z36" s="166" t="inlineStr"/>
      <c r="AA36" s="166" t="inlineStr"/>
      <c r="AB36" s="166" t="inlineStr"/>
      <c r="AC36" s="166" t="inlineStr"/>
      <c r="AD36" s="167" t="n">
        <v>8951620.114285713</v>
      </c>
      <c r="AE36" s="167" t="n">
        <v>8951620.114285713</v>
      </c>
      <c r="AF36" s="167" t="n">
        <v>8951620.114285713</v>
      </c>
      <c r="AG36" s="167" t="n">
        <v>8951620.114285713</v>
      </c>
      <c r="AH36" s="167" t="n">
        <v>8951620.114285713</v>
      </c>
      <c r="AI36" s="167" t="n">
        <v>8951620.114285713</v>
      </c>
      <c r="AJ36" s="169" t="n">
        <v>8951620.114285713</v>
      </c>
      <c r="AK36" s="30" t="n"/>
      <c r="AL36" s="30" t="n"/>
      <c r="AM36" s="30" t="n"/>
      <c r="AN36" s="30" t="n"/>
      <c r="AO36" s="30" t="n"/>
      <c r="AP36" s="30" t="n"/>
      <c r="AQ36" s="30" t="n"/>
    </row>
    <row r="37" ht="38.25" customFormat="1" customHeight="1" s="29">
      <c r="A37" s="55" t="n">
        <v>44972</v>
      </c>
      <c r="B37" s="55" t="n">
        <v>45107</v>
      </c>
      <c r="C37" s="54">
        <f>MONTH(B37-A37)</f>
        <v/>
      </c>
      <c r="D37" s="138" t="n">
        <v>14187960</v>
      </c>
      <c r="E37" s="138" t="n">
        <v>17025552</v>
      </c>
      <c r="F37" s="135">
        <f>D37/C37</f>
        <v/>
      </c>
      <c r="G37" s="135">
        <f>SUM(L37:AJ37)</f>
        <v/>
      </c>
      <c r="H37" s="135">
        <f>E37-G37</f>
        <v/>
      </c>
      <c r="I37" s="2" t="inlineStr">
        <is>
          <t>26</t>
        </is>
      </c>
      <c r="J37" s="4" t="inlineStr">
        <is>
          <t>Устройство городской радиотрансляционной сети</t>
        </is>
      </c>
      <c r="K37" s="18" t="n"/>
      <c r="L37" s="166" t="inlineStr"/>
      <c r="M37" s="166" t="inlineStr"/>
      <c r="N37" s="166" t="inlineStr"/>
      <c r="O37" s="166" t="inlineStr"/>
      <c r="P37" s="166" t="inlineStr"/>
      <c r="Q37" s="166" t="inlineStr"/>
      <c r="R37" s="166" t="inlineStr"/>
      <c r="S37" s="166" t="inlineStr"/>
      <c r="T37" s="166" t="inlineStr"/>
      <c r="U37" s="166" t="inlineStr"/>
      <c r="V37" s="166" t="inlineStr"/>
      <c r="W37" s="166" t="inlineStr"/>
      <c r="X37" s="166" t="inlineStr"/>
      <c r="Y37" s="166" t="inlineStr"/>
      <c r="Z37" s="166" t="inlineStr"/>
      <c r="AA37" s="166" t="inlineStr"/>
      <c r="AB37" s="166" t="inlineStr"/>
      <c r="AC37" s="166" t="inlineStr"/>
      <c r="AD37" s="166" t="inlineStr"/>
      <c r="AE37" s="166" t="inlineStr"/>
      <c r="AF37" s="167" t="n">
        <v>3405110.4</v>
      </c>
      <c r="AG37" s="167" t="n">
        <v>3405110.4</v>
      </c>
      <c r="AH37" s="167" t="n">
        <v>3405110.4</v>
      </c>
      <c r="AI37" s="167" t="n">
        <v>3405110.4</v>
      </c>
      <c r="AJ37" s="169" t="n">
        <v>3405110.4</v>
      </c>
      <c r="AK37" s="30" t="n"/>
      <c r="AL37" s="30" t="n"/>
      <c r="AM37" s="30" t="n"/>
      <c r="AN37" s="30" t="n"/>
      <c r="AO37" s="30" t="n"/>
      <c r="AP37" s="30" t="n"/>
      <c r="AQ37" s="30" t="n"/>
    </row>
    <row r="38" ht="45.75" customFormat="1" customHeight="1" s="29">
      <c r="A38" s="55" t="n">
        <v>44972</v>
      </c>
      <c r="B38" s="55" t="n">
        <v>45107</v>
      </c>
      <c r="C38" s="54">
        <f>MONTH(B38-A38)</f>
        <v/>
      </c>
      <c r="D38" s="138" t="n">
        <v>1295136</v>
      </c>
      <c r="E38" s="138" t="n">
        <v>1554163.2</v>
      </c>
      <c r="F38" s="135">
        <f>D38/C38</f>
        <v/>
      </c>
      <c r="G38" s="135">
        <f>SUM(L38:AJ38)</f>
        <v/>
      </c>
      <c r="H38" s="135">
        <f>E38-G38</f>
        <v/>
      </c>
      <c r="I38" s="2" t="inlineStr">
        <is>
          <t>27</t>
        </is>
      </c>
      <c r="J38" s="4" t="inlineStr">
        <is>
          <t>Устройство  системы телевидения, телефония, интернет</t>
        </is>
      </c>
      <c r="K38" s="18" t="n"/>
      <c r="L38" s="166" t="inlineStr"/>
      <c r="M38" s="166" t="inlineStr"/>
      <c r="N38" s="166" t="inlineStr"/>
      <c r="O38" s="166" t="inlineStr"/>
      <c r="P38" s="166" t="inlineStr"/>
      <c r="Q38" s="166" t="inlineStr"/>
      <c r="R38" s="166" t="inlineStr"/>
      <c r="S38" s="166" t="inlineStr"/>
      <c r="T38" s="166" t="inlineStr"/>
      <c r="U38" s="166" t="inlineStr"/>
      <c r="V38" s="166" t="inlineStr"/>
      <c r="W38" s="166" t="inlineStr"/>
      <c r="X38" s="166" t="inlineStr"/>
      <c r="Y38" s="166" t="inlineStr"/>
      <c r="Z38" s="166" t="inlineStr"/>
      <c r="AA38" s="166" t="inlineStr"/>
      <c r="AB38" s="166" t="inlineStr"/>
      <c r="AC38" s="166" t="inlineStr"/>
      <c r="AD38" s="166" t="inlineStr"/>
      <c r="AE38" s="166" t="inlineStr"/>
      <c r="AF38" s="167" t="n">
        <v>310832.64</v>
      </c>
      <c r="AG38" s="167" t="n">
        <v>310832.64</v>
      </c>
      <c r="AH38" s="167" t="n">
        <v>310832.64</v>
      </c>
      <c r="AI38" s="167" t="n">
        <v>310832.64</v>
      </c>
      <c r="AJ38" s="169" t="n">
        <v>310832.64</v>
      </c>
      <c r="AK38" s="30" t="n"/>
      <c r="AL38" s="30" t="n"/>
      <c r="AM38" s="30" t="n"/>
      <c r="AN38" s="30" t="n"/>
      <c r="AO38" s="30" t="n"/>
      <c r="AP38" s="30" t="n"/>
      <c r="AQ38" s="30" t="n"/>
    </row>
    <row r="39" ht="45.75" customFormat="1" customHeight="1" s="29">
      <c r="A39" s="55" t="n">
        <v>44972</v>
      </c>
      <c r="B39" s="55" t="n">
        <v>45107</v>
      </c>
      <c r="C39" s="54">
        <f>MONTH(B39-A39)</f>
        <v/>
      </c>
      <c r="D39" s="138" t="n">
        <v>19863360</v>
      </c>
      <c r="E39" s="138" t="n">
        <v>23836032</v>
      </c>
      <c r="F39" s="135">
        <f>D39/C39</f>
        <v/>
      </c>
      <c r="G39" s="135">
        <f>SUM(L39:AJ39)</f>
        <v/>
      </c>
      <c r="H39" s="135">
        <f>E39-G39</f>
        <v/>
      </c>
      <c r="I39" s="2" t="inlineStr">
        <is>
          <t>28</t>
        </is>
      </c>
      <c r="J39" s="4" t="inlineStr">
        <is>
          <t>Устройство  мультисервисной кабельной сети МСК</t>
        </is>
      </c>
      <c r="K39" s="18" t="n"/>
      <c r="L39" s="166" t="inlineStr"/>
      <c r="M39" s="166" t="inlineStr"/>
      <c r="N39" s="166" t="inlineStr"/>
      <c r="O39" s="166" t="inlineStr"/>
      <c r="P39" s="166" t="inlineStr"/>
      <c r="Q39" s="166" t="inlineStr"/>
      <c r="R39" s="166" t="inlineStr"/>
      <c r="S39" s="166" t="inlineStr"/>
      <c r="T39" s="166" t="inlineStr"/>
      <c r="U39" s="166" t="inlineStr"/>
      <c r="V39" s="166" t="inlineStr"/>
      <c r="W39" s="166" t="inlineStr"/>
      <c r="X39" s="166" t="inlineStr"/>
      <c r="Y39" s="166" t="inlineStr"/>
      <c r="Z39" s="166" t="inlineStr"/>
      <c r="AA39" s="166" t="inlineStr"/>
      <c r="AB39" s="166" t="inlineStr"/>
      <c r="AC39" s="166" t="inlineStr"/>
      <c r="AD39" s="166" t="inlineStr"/>
      <c r="AE39" s="166" t="inlineStr"/>
      <c r="AF39" s="167" t="n">
        <v>4767206.4</v>
      </c>
      <c r="AG39" s="167" t="n">
        <v>4767206.4</v>
      </c>
      <c r="AH39" s="167" t="n">
        <v>4767206.4</v>
      </c>
      <c r="AI39" s="167" t="n">
        <v>4767206.4</v>
      </c>
      <c r="AJ39" s="169" t="n">
        <v>4767206.4</v>
      </c>
      <c r="AK39" s="30" t="n"/>
      <c r="AL39" s="30" t="n"/>
      <c r="AM39" s="30" t="n"/>
      <c r="AN39" s="30" t="n"/>
      <c r="AO39" s="30" t="n"/>
      <c r="AP39" s="30" t="n"/>
      <c r="AQ39" s="30" t="n"/>
    </row>
    <row r="40" ht="40" customFormat="1" customHeight="1" s="29">
      <c r="A40" s="55" t="n">
        <v>44972</v>
      </c>
      <c r="B40" s="55" t="n">
        <v>45107</v>
      </c>
      <c r="C40" s="54">
        <f>MONTH(B40-A40)</f>
        <v/>
      </c>
      <c r="D40" s="138" t="n">
        <v>39973392</v>
      </c>
      <c r="E40" s="138" t="n">
        <v>47968070.4</v>
      </c>
      <c r="F40" s="135">
        <f>D40/C40</f>
        <v/>
      </c>
      <c r="G40" s="135">
        <f>SUM(L40:AJ40)</f>
        <v/>
      </c>
      <c r="H40" s="135">
        <f>E40-G40</f>
        <v/>
      </c>
      <c r="I40" s="2" t="inlineStr">
        <is>
          <t>29</t>
        </is>
      </c>
      <c r="J40" s="4" t="inlineStr">
        <is>
          <t>Устройство системы оповещения и управления эвакуацией (СОУЭ)</t>
        </is>
      </c>
      <c r="K40" s="18" t="n"/>
      <c r="L40" s="166" t="inlineStr"/>
      <c r="M40" s="166" t="inlineStr"/>
      <c r="N40" s="166" t="inlineStr"/>
      <c r="O40" s="166" t="inlineStr"/>
      <c r="P40" s="166" t="inlineStr"/>
      <c r="Q40" s="166" t="inlineStr"/>
      <c r="R40" s="166" t="inlineStr"/>
      <c r="S40" s="166" t="inlineStr"/>
      <c r="T40" s="166" t="inlineStr"/>
      <c r="U40" s="166" t="inlineStr"/>
      <c r="V40" s="166" t="inlineStr"/>
      <c r="W40" s="166" t="inlineStr"/>
      <c r="X40" s="166" t="inlineStr"/>
      <c r="Y40" s="166" t="inlineStr"/>
      <c r="Z40" s="166" t="inlineStr"/>
      <c r="AA40" s="166" t="inlineStr"/>
      <c r="AB40" s="166" t="inlineStr"/>
      <c r="AC40" s="166" t="inlineStr"/>
      <c r="AD40" s="166" t="inlineStr"/>
      <c r="AE40" s="166" t="inlineStr"/>
      <c r="AF40" s="167" t="n">
        <v>9593614.08</v>
      </c>
      <c r="AG40" s="167" t="n">
        <v>9593614.08</v>
      </c>
      <c r="AH40" s="167" t="n">
        <v>9593614.08</v>
      </c>
      <c r="AI40" s="167" t="n">
        <v>9593614.08</v>
      </c>
      <c r="AJ40" s="169" t="n">
        <v>9593614.08</v>
      </c>
      <c r="AK40" s="30" t="n"/>
      <c r="AL40" s="30" t="n"/>
      <c r="AM40" s="30" t="n"/>
      <c r="AN40" s="30" t="n"/>
      <c r="AO40" s="30" t="n"/>
      <c r="AP40" s="30" t="n"/>
      <c r="AQ40" s="30" t="n"/>
      <c r="AR40" s="29" t="e">
        <v>#REF!</v>
      </c>
    </row>
    <row r="41" ht="30" customFormat="1" customHeight="1" s="29">
      <c r="A41" s="55" t="n">
        <v>44972</v>
      </c>
      <c r="B41" s="55" t="n">
        <v>45107</v>
      </c>
      <c r="C41" s="54">
        <f>MONTH(B41-A41)</f>
        <v/>
      </c>
      <c r="D41" s="138" t="n">
        <v>23811368</v>
      </c>
      <c r="E41" s="138" t="n">
        <v>28573641.6</v>
      </c>
      <c r="F41" s="135">
        <f>D41/C41</f>
        <v/>
      </c>
      <c r="G41" s="135">
        <f>SUM(L41:AJ41)</f>
        <v/>
      </c>
      <c r="H41" s="135">
        <f>E41-G41</f>
        <v/>
      </c>
      <c r="I41" s="2" t="inlineStr">
        <is>
          <t>30</t>
        </is>
      </c>
      <c r="J41" s="4" t="inlineStr">
        <is>
          <t>Устройство  системы домофонной связи, СКУД</t>
        </is>
      </c>
      <c r="K41" s="18" t="n"/>
      <c r="L41" s="166" t="inlineStr"/>
      <c r="M41" s="166" t="inlineStr"/>
      <c r="N41" s="166" t="inlineStr"/>
      <c r="O41" s="166" t="inlineStr"/>
      <c r="P41" s="166" t="inlineStr"/>
      <c r="Q41" s="166" t="inlineStr"/>
      <c r="R41" s="166" t="inlineStr"/>
      <c r="S41" s="166" t="inlineStr"/>
      <c r="T41" s="166" t="inlineStr"/>
      <c r="U41" s="166" t="inlineStr"/>
      <c r="V41" s="166" t="inlineStr"/>
      <c r="W41" s="166" t="inlineStr"/>
      <c r="X41" s="166" t="inlineStr"/>
      <c r="Y41" s="166" t="inlineStr"/>
      <c r="Z41" s="166" t="inlineStr"/>
      <c r="AA41" s="166" t="inlineStr"/>
      <c r="AB41" s="166" t="inlineStr"/>
      <c r="AC41" s="166" t="inlineStr"/>
      <c r="AD41" s="166" t="inlineStr"/>
      <c r="AE41" s="166" t="inlineStr"/>
      <c r="AF41" s="167" t="n">
        <v>5714728.32</v>
      </c>
      <c r="AG41" s="167" t="n">
        <v>5714728.32</v>
      </c>
      <c r="AH41" s="167" t="n">
        <v>5714728.32</v>
      </c>
      <c r="AI41" s="167" t="n">
        <v>5714728.32</v>
      </c>
      <c r="AJ41" s="169" t="n">
        <v>5714728.32</v>
      </c>
      <c r="AK41" s="147" t="n"/>
      <c r="AL41" s="147" t="n"/>
      <c r="AM41" s="147" t="n"/>
      <c r="AN41" s="147" t="n"/>
      <c r="AO41" s="147" t="n"/>
      <c r="AP41" s="147" t="n"/>
      <c r="AQ41" s="147" t="n"/>
      <c r="AR41" s="29" t="n">
        <v>0</v>
      </c>
    </row>
    <row r="42" ht="30" customFormat="1" customHeight="1" s="29">
      <c r="A42" s="55" t="n">
        <v>44972</v>
      </c>
      <c r="B42" s="55" t="n">
        <v>45107</v>
      </c>
      <c r="C42" s="54">
        <f>MONTH(B42-A42)</f>
        <v/>
      </c>
      <c r="D42" s="138" t="n">
        <v>11892112</v>
      </c>
      <c r="E42" s="138" t="n">
        <v>14270534.4</v>
      </c>
      <c r="F42" s="135">
        <f>D42/C42</f>
        <v/>
      </c>
      <c r="G42" s="135">
        <f>SUM(L42:AJ42)</f>
        <v/>
      </c>
      <c r="H42" s="135">
        <f>E42-G42</f>
        <v/>
      </c>
      <c r="I42" s="2" t="inlineStr">
        <is>
          <t>31</t>
        </is>
      </c>
      <c r="J42" s="4" t="inlineStr">
        <is>
          <t>Устройство системы охранного телевидения СОТ</t>
        </is>
      </c>
      <c r="K42" s="18" t="n"/>
      <c r="L42" s="166" t="inlineStr"/>
      <c r="M42" s="166" t="inlineStr"/>
      <c r="N42" s="166" t="inlineStr"/>
      <c r="O42" s="166" t="inlineStr"/>
      <c r="P42" s="166" t="inlineStr"/>
      <c r="Q42" s="166" t="inlineStr"/>
      <c r="R42" s="166" t="inlineStr"/>
      <c r="S42" s="166" t="inlineStr"/>
      <c r="T42" s="166" t="inlineStr"/>
      <c r="U42" s="166" t="inlineStr"/>
      <c r="V42" s="166" t="inlineStr"/>
      <c r="W42" s="166" t="inlineStr"/>
      <c r="X42" s="166" t="inlineStr"/>
      <c r="Y42" s="166" t="inlineStr"/>
      <c r="Z42" s="166" t="inlineStr"/>
      <c r="AA42" s="166" t="inlineStr"/>
      <c r="AB42" s="166" t="inlineStr"/>
      <c r="AC42" s="166" t="inlineStr"/>
      <c r="AD42" s="166" t="inlineStr"/>
      <c r="AE42" s="166" t="inlineStr"/>
      <c r="AF42" s="167" t="n">
        <v>2854106.88</v>
      </c>
      <c r="AG42" s="167" t="n">
        <v>2854106.88</v>
      </c>
      <c r="AH42" s="167" t="n">
        <v>2854106.88</v>
      </c>
      <c r="AI42" s="167" t="n">
        <v>2854106.88</v>
      </c>
      <c r="AJ42" s="169" t="n">
        <v>2854106.88</v>
      </c>
      <c r="AK42" s="30" t="n"/>
      <c r="AL42" s="30" t="n"/>
      <c r="AM42" s="30" t="n"/>
      <c r="AN42" s="30" t="n"/>
      <c r="AO42" s="30" t="n"/>
      <c r="AP42" s="30" t="n"/>
      <c r="AQ42" s="30" t="n"/>
    </row>
    <row r="43" ht="40" customFormat="1" customHeight="1" s="29">
      <c r="A43" s="55" t="n">
        <v>44972</v>
      </c>
      <c r="B43" s="55" t="n">
        <v>45107</v>
      </c>
      <c r="C43" s="54">
        <f>MONTH(B43-A43)</f>
        <v/>
      </c>
      <c r="D43" s="138" t="n">
        <v>1283096</v>
      </c>
      <c r="E43" s="138" t="n">
        <v>1539715.2</v>
      </c>
      <c r="F43" s="135">
        <f>D43/C43</f>
        <v/>
      </c>
      <c r="G43" s="135">
        <f>SUM(L43:AJ43)</f>
        <v/>
      </c>
      <c r="H43" s="135">
        <f>E43-G43</f>
        <v/>
      </c>
      <c r="I43" s="2" t="inlineStr">
        <is>
          <t>32</t>
        </is>
      </c>
      <c r="J43" s="4" t="inlineStr">
        <is>
          <t>Устройство  тревожной сигнализации и двусторонней связи СУ МГН</t>
        </is>
      </c>
      <c r="K43" s="18" t="n"/>
      <c r="L43" s="166" t="inlineStr"/>
      <c r="M43" s="166" t="inlineStr"/>
      <c r="N43" s="166" t="inlineStr"/>
      <c r="O43" s="166" t="inlineStr"/>
      <c r="P43" s="166" t="inlineStr"/>
      <c r="Q43" s="166" t="inlineStr"/>
      <c r="R43" s="166" t="inlineStr"/>
      <c r="S43" s="166" t="inlineStr"/>
      <c r="T43" s="166" t="inlineStr"/>
      <c r="U43" s="166" t="inlineStr"/>
      <c r="V43" s="166" t="inlineStr"/>
      <c r="W43" s="166" t="inlineStr"/>
      <c r="X43" s="166" t="inlineStr"/>
      <c r="Y43" s="166" t="inlineStr"/>
      <c r="Z43" s="166" t="inlineStr"/>
      <c r="AA43" s="166" t="inlineStr"/>
      <c r="AB43" s="166" t="inlineStr"/>
      <c r="AC43" s="166" t="inlineStr"/>
      <c r="AD43" s="166" t="inlineStr"/>
      <c r="AE43" s="166" t="inlineStr"/>
      <c r="AF43" s="167" t="n">
        <v>307943.04</v>
      </c>
      <c r="AG43" s="167" t="n">
        <v>307943.04</v>
      </c>
      <c r="AH43" s="167" t="n">
        <v>307943.04</v>
      </c>
      <c r="AI43" s="167" t="n">
        <v>307943.04</v>
      </c>
      <c r="AJ43" s="169" t="n">
        <v>307943.04</v>
      </c>
      <c r="AK43" s="30" t="n"/>
      <c r="AL43" s="30" t="n"/>
      <c r="AM43" s="30" t="n"/>
      <c r="AN43" s="30" t="n"/>
      <c r="AO43" s="30" t="n"/>
      <c r="AP43" s="30" t="n"/>
      <c r="AQ43" s="30" t="n"/>
    </row>
    <row r="44" ht="20.15" customFormat="1" customHeight="1" s="29">
      <c r="A44" s="55" t="n">
        <v>44972</v>
      </c>
      <c r="B44" s="55" t="n">
        <v>45107</v>
      </c>
      <c r="C44" s="54">
        <f>MONTH(B44-A44)</f>
        <v/>
      </c>
      <c r="D44" s="138" t="n">
        <v>5676352</v>
      </c>
      <c r="E44" s="138" t="n">
        <v>6811622.4</v>
      </c>
      <c r="F44" s="135">
        <f>D44/C44</f>
        <v/>
      </c>
      <c r="G44" s="135">
        <f>SUM(L44:AJ44)</f>
        <v/>
      </c>
      <c r="H44" s="135">
        <f>E44-G44</f>
        <v/>
      </c>
      <c r="I44" s="2" t="inlineStr">
        <is>
          <t>33</t>
        </is>
      </c>
      <c r="J44" s="4" t="inlineStr">
        <is>
          <t>Устройство системы газового контроля  подземного паркинга</t>
        </is>
      </c>
      <c r="K44" s="18" t="n"/>
      <c r="L44" s="166" t="inlineStr"/>
      <c r="M44" s="166" t="inlineStr"/>
      <c r="N44" s="166" t="inlineStr"/>
      <c r="O44" s="166" t="inlineStr"/>
      <c r="P44" s="166" t="inlineStr"/>
      <c r="Q44" s="166" t="inlineStr"/>
      <c r="R44" s="166" t="inlineStr"/>
      <c r="S44" s="166" t="inlineStr"/>
      <c r="T44" s="166" t="inlineStr"/>
      <c r="U44" s="166" t="inlineStr"/>
      <c r="V44" s="166" t="inlineStr"/>
      <c r="W44" s="166" t="inlineStr"/>
      <c r="X44" s="166" t="inlineStr"/>
      <c r="Y44" s="166" t="inlineStr"/>
      <c r="Z44" s="166" t="inlineStr"/>
      <c r="AA44" s="166" t="inlineStr"/>
      <c r="AB44" s="166" t="inlineStr"/>
      <c r="AC44" s="166" t="inlineStr"/>
      <c r="AD44" s="166" t="inlineStr"/>
      <c r="AE44" s="166" t="inlineStr"/>
      <c r="AF44" s="167" t="n">
        <v>1362324.48</v>
      </c>
      <c r="AG44" s="167" t="n">
        <v>1362324.48</v>
      </c>
      <c r="AH44" s="167" t="n">
        <v>1362324.48</v>
      </c>
      <c r="AI44" s="167" t="n">
        <v>1362324.48</v>
      </c>
      <c r="AJ44" s="169" t="n">
        <v>1362324.48</v>
      </c>
      <c r="AK44" s="30" t="n"/>
      <c r="AL44" s="30" t="n"/>
      <c r="AM44" s="30" t="n"/>
      <c r="AN44" s="30" t="n"/>
      <c r="AO44" s="30" t="n"/>
      <c r="AP44" s="30" t="n"/>
      <c r="AQ44" s="30" t="n"/>
    </row>
    <row r="45" ht="30" customFormat="1" customHeight="1" s="29">
      <c r="A45" s="55" t="n">
        <v>44972</v>
      </c>
      <c r="B45" s="55" t="n">
        <v>45107</v>
      </c>
      <c r="C45" s="54">
        <f>MONTH(B45-A45)</f>
        <v/>
      </c>
      <c r="D45" s="138" t="n">
        <v>51975000</v>
      </c>
      <c r="E45" s="138" t="n">
        <v>62370000</v>
      </c>
      <c r="F45" s="135">
        <f>D45/C45</f>
        <v/>
      </c>
      <c r="G45" s="135">
        <f>SUM(L45:AJ45)</f>
        <v/>
      </c>
      <c r="H45" s="135">
        <f>E45-G45</f>
        <v/>
      </c>
      <c r="I45" s="2" t="inlineStr">
        <is>
          <t>34</t>
        </is>
      </c>
      <c r="J45" s="4" t="inlineStr">
        <is>
          <t>Устройство АСКУЭ</t>
        </is>
      </c>
      <c r="K45" s="18" t="n"/>
      <c r="L45" s="166" t="inlineStr"/>
      <c r="M45" s="166" t="inlineStr"/>
      <c r="N45" s="166" t="inlineStr"/>
      <c r="O45" s="166" t="inlineStr"/>
      <c r="P45" s="166" t="inlineStr"/>
      <c r="Q45" s="166" t="inlineStr"/>
      <c r="R45" s="166" t="inlineStr"/>
      <c r="S45" s="166" t="inlineStr"/>
      <c r="T45" s="166" t="inlineStr"/>
      <c r="U45" s="166" t="inlineStr"/>
      <c r="V45" s="166" t="inlineStr"/>
      <c r="W45" s="166" t="inlineStr"/>
      <c r="X45" s="166" t="inlineStr"/>
      <c r="Y45" s="166" t="inlineStr"/>
      <c r="Z45" s="166" t="inlineStr"/>
      <c r="AA45" s="166" t="inlineStr"/>
      <c r="AB45" s="166" t="inlineStr"/>
      <c r="AC45" s="166" t="inlineStr"/>
      <c r="AD45" s="166" t="inlineStr"/>
      <c r="AE45" s="166" t="inlineStr"/>
      <c r="AF45" s="167" t="n">
        <v>12474000</v>
      </c>
      <c r="AG45" s="167" t="n">
        <v>12474000</v>
      </c>
      <c r="AH45" s="167" t="n">
        <v>12474000</v>
      </c>
      <c r="AI45" s="167" t="n">
        <v>12474000</v>
      </c>
      <c r="AJ45" s="169" t="n">
        <v>12474000</v>
      </c>
      <c r="AK45" s="30" t="n"/>
      <c r="AL45" s="30" t="n"/>
      <c r="AM45" s="30" t="n"/>
      <c r="AN45" s="30" t="n"/>
      <c r="AO45" s="30" t="n"/>
      <c r="AP45" s="30" t="n"/>
      <c r="AQ45" s="30" t="n"/>
    </row>
    <row r="46" ht="30" customFormat="1" customHeight="1" s="29">
      <c r="A46" s="55" t="n">
        <v>44972</v>
      </c>
      <c r="B46" s="55" t="n">
        <v>45107</v>
      </c>
      <c r="C46" s="54">
        <f>MONTH(B46-A46)</f>
        <v/>
      </c>
      <c r="D46" s="138" t="n">
        <v>8086600</v>
      </c>
      <c r="E46" s="138" t="n">
        <v>9703920</v>
      </c>
      <c r="F46" s="135">
        <f>D46/C46</f>
        <v/>
      </c>
      <c r="G46" s="135">
        <f>SUM(L46:AJ46)</f>
        <v/>
      </c>
      <c r="H46" s="135">
        <f>E46-G46</f>
        <v/>
      </c>
      <c r="I46" s="2" t="inlineStr">
        <is>
          <t>35</t>
        </is>
      </c>
      <c r="J46" s="4" t="inlineStr">
        <is>
          <t>Устройство систем противопожарной автоматики</t>
        </is>
      </c>
      <c r="K46" s="18" t="n"/>
      <c r="L46" s="166" t="inlineStr"/>
      <c r="M46" s="166" t="inlineStr"/>
      <c r="N46" s="166" t="inlineStr"/>
      <c r="O46" s="166" t="inlineStr"/>
      <c r="P46" s="166" t="inlineStr"/>
      <c r="Q46" s="166" t="inlineStr"/>
      <c r="R46" s="166" t="inlineStr"/>
      <c r="S46" s="166" t="inlineStr"/>
      <c r="T46" s="166" t="inlineStr"/>
      <c r="U46" s="166" t="inlineStr"/>
      <c r="V46" s="166" t="inlineStr"/>
      <c r="W46" s="166" t="inlineStr"/>
      <c r="X46" s="166" t="inlineStr"/>
      <c r="Y46" s="166" t="inlineStr"/>
      <c r="Z46" s="166" t="inlineStr"/>
      <c r="AA46" s="166" t="inlineStr"/>
      <c r="AB46" s="166" t="inlineStr"/>
      <c r="AC46" s="166" t="inlineStr"/>
      <c r="AD46" s="166" t="inlineStr"/>
      <c r="AE46" s="166" t="inlineStr"/>
      <c r="AF46" s="167" t="n">
        <v>1940784</v>
      </c>
      <c r="AG46" s="167" t="n">
        <v>1940784</v>
      </c>
      <c r="AH46" s="167" t="n">
        <v>1940784</v>
      </c>
      <c r="AI46" s="167" t="n">
        <v>1940784</v>
      </c>
      <c r="AJ46" s="169" t="n">
        <v>1940784</v>
      </c>
      <c r="AK46" s="30" t="n"/>
      <c r="AL46" s="30" t="n"/>
      <c r="AM46" s="30" t="n"/>
      <c r="AN46" s="30" t="n"/>
      <c r="AO46" s="30" t="n"/>
      <c r="AP46" s="30" t="n"/>
      <c r="AQ46" s="30" t="n"/>
    </row>
    <row r="47" ht="30" customFormat="1" customHeight="1" s="29">
      <c r="A47" s="55" t="n">
        <v>44986</v>
      </c>
      <c r="B47" s="55" t="n">
        <v>45107</v>
      </c>
      <c r="C47" s="54">
        <f>MONTH(B47-A47)</f>
        <v/>
      </c>
      <c r="D47" s="138" t="n">
        <v>3159360</v>
      </c>
      <c r="E47" s="138" t="n">
        <v>3791232</v>
      </c>
      <c r="F47" s="135">
        <f>D47/C47</f>
        <v/>
      </c>
      <c r="G47" s="135">
        <f>SUM(L47:AJ47)</f>
        <v/>
      </c>
      <c r="H47" s="135">
        <f>E47-G47</f>
        <v/>
      </c>
      <c r="I47" s="2" t="inlineStr">
        <is>
          <t>36</t>
        </is>
      </c>
      <c r="J47" s="4" t="inlineStr">
        <is>
          <t>Устройство диспетчеризации лифтов</t>
        </is>
      </c>
      <c r="K47" s="18" t="n"/>
      <c r="L47" s="166" t="inlineStr"/>
      <c r="M47" s="166" t="inlineStr"/>
      <c r="N47" s="166" t="inlineStr"/>
      <c r="O47" s="166" t="inlineStr"/>
      <c r="P47" s="166" t="inlineStr"/>
      <c r="Q47" s="166" t="inlineStr"/>
      <c r="R47" s="166" t="inlineStr"/>
      <c r="S47" s="166" t="inlineStr"/>
      <c r="T47" s="166" t="inlineStr"/>
      <c r="U47" s="166" t="inlineStr"/>
      <c r="V47" s="166" t="inlineStr"/>
      <c r="W47" s="166" t="inlineStr"/>
      <c r="X47" s="166" t="inlineStr"/>
      <c r="Y47" s="166" t="inlineStr"/>
      <c r="Z47" s="166" t="inlineStr"/>
      <c r="AA47" s="166" t="inlineStr"/>
      <c r="AB47" s="166" t="inlineStr"/>
      <c r="AC47" s="166" t="inlineStr"/>
      <c r="AD47" s="166" t="inlineStr"/>
      <c r="AE47" s="166" t="inlineStr"/>
      <c r="AF47" s="166" t="inlineStr"/>
      <c r="AG47" s="167" t="n">
        <v>947808</v>
      </c>
      <c r="AH47" s="167" t="n">
        <v>947808</v>
      </c>
      <c r="AI47" s="167" t="n">
        <v>947808</v>
      </c>
      <c r="AJ47" s="167" t="n">
        <v>947808</v>
      </c>
      <c r="AK47" s="30" t="n"/>
      <c r="AL47" s="30" t="n"/>
      <c r="AM47" s="30" t="n"/>
      <c r="AN47" s="30" t="n"/>
      <c r="AO47" s="30" t="n"/>
      <c r="AP47" s="30" t="n"/>
      <c r="AQ47" s="30" t="n"/>
    </row>
    <row r="48" ht="40" customFormat="1" customHeight="1" s="29">
      <c r="A48" s="55" t="n">
        <v>44926</v>
      </c>
      <c r="B48" s="55" t="n">
        <v>45077</v>
      </c>
      <c r="C48" s="54">
        <f>MONTH(B48-A48)</f>
        <v/>
      </c>
      <c r="D48" s="138" t="n">
        <v>205182192</v>
      </c>
      <c r="E48" s="138" t="n">
        <v>246218630.4</v>
      </c>
      <c r="F48" s="135">
        <f>D48/C48</f>
        <v/>
      </c>
      <c r="G48" s="135">
        <f>SUM(L48:AJ48)</f>
        <v/>
      </c>
      <c r="H48" s="135">
        <f>E48-G48</f>
        <v/>
      </c>
      <c r="I48" s="2" t="inlineStr">
        <is>
          <t>37</t>
        </is>
      </c>
      <c r="J48" s="17" t="inlineStr">
        <is>
          <t>Монтаж вертикального транспорта, в т.ч. подъемников, экскалаторов</t>
        </is>
      </c>
      <c r="K48" s="18" t="n"/>
      <c r="L48" s="166" t="inlineStr"/>
      <c r="M48" s="166" t="inlineStr"/>
      <c r="N48" s="166" t="inlineStr"/>
      <c r="O48" s="166" t="inlineStr"/>
      <c r="P48" s="166" t="inlineStr"/>
      <c r="Q48" s="166" t="inlineStr"/>
      <c r="R48" s="166" t="inlineStr"/>
      <c r="S48" s="166" t="inlineStr"/>
      <c r="T48" s="166" t="inlineStr"/>
      <c r="U48" s="166" t="inlineStr"/>
      <c r="V48" s="166" t="inlineStr"/>
      <c r="W48" s="166" t="inlineStr"/>
      <c r="X48" s="166" t="inlineStr"/>
      <c r="Y48" s="166" t="inlineStr"/>
      <c r="Z48" s="166" t="inlineStr"/>
      <c r="AA48" s="166" t="inlineStr"/>
      <c r="AB48" s="166" t="inlineStr"/>
      <c r="AC48" s="166" t="inlineStr"/>
      <c r="AD48" s="167" t="n">
        <v>41036438.4</v>
      </c>
      <c r="AE48" s="167" t="n">
        <v>41036438.4</v>
      </c>
      <c r="AF48" s="167" t="n">
        <v>41036438.4</v>
      </c>
      <c r="AG48" s="167" t="n">
        <v>41036438.4</v>
      </c>
      <c r="AH48" s="167" t="n">
        <v>41036438.4</v>
      </c>
      <c r="AI48" s="167" t="n">
        <v>41036438.4</v>
      </c>
      <c r="AJ48" s="168" t="inlineStr"/>
      <c r="AK48" s="30" t="n"/>
      <c r="AL48" s="30" t="n"/>
      <c r="AM48" s="30" t="n"/>
      <c r="AN48" s="30" t="n"/>
      <c r="AO48" s="30" t="n"/>
      <c r="AP48" s="30" t="n"/>
      <c r="AQ48" s="30" t="n"/>
    </row>
    <row r="49" ht="20.15" customFormat="1" customHeight="1" s="29">
      <c r="A49" s="55" t="n">
        <v>45107</v>
      </c>
      <c r="B49" s="55" t="n">
        <v>45107</v>
      </c>
      <c r="C49" s="56" t="n"/>
      <c r="D49" s="148">
        <f>SUM(D12:D48)</f>
        <v/>
      </c>
      <c r="E49" s="148">
        <f>SUM(E12:E48)</f>
        <v/>
      </c>
      <c r="F49" s="37" t="n"/>
      <c r="G49" s="37" t="n"/>
      <c r="H49" s="149" t="n"/>
      <c r="I49" s="16" t="inlineStr">
        <is>
          <t>38</t>
        </is>
      </c>
      <c r="J49" s="58" t="inlineStr">
        <is>
          <t>Ввод Объекта в эксплуатацию</t>
        </is>
      </c>
      <c r="K49" s="18" t="n"/>
      <c r="L49" s="150" t="n"/>
      <c r="M49" s="150" t="n"/>
      <c r="N49" s="150" t="n"/>
      <c r="O49" s="150" t="n"/>
      <c r="P49" s="150" t="n"/>
      <c r="Q49" s="150" t="n"/>
      <c r="R49" s="150" t="n"/>
      <c r="S49" s="150" t="n"/>
      <c r="T49" s="150" t="n"/>
      <c r="U49" s="150" t="n"/>
      <c r="V49" s="150" t="n"/>
      <c r="W49" s="151" t="n"/>
      <c r="X49" s="151" t="n"/>
      <c r="Y49" s="151" t="n"/>
      <c r="Z49" s="151" t="n"/>
      <c r="AA49" s="151" t="n"/>
      <c r="AB49" s="151" t="n"/>
      <c r="AC49" s="151" t="n"/>
      <c r="AD49" s="151" t="n"/>
      <c r="AE49" s="151" t="n"/>
      <c r="AF49" s="151" t="n"/>
      <c r="AG49" s="151" t="n"/>
      <c r="AH49" s="151" t="n"/>
      <c r="AI49" s="151" t="n"/>
      <c r="AJ49" s="152" t="n"/>
      <c r="AK49" s="30" t="n"/>
      <c r="AL49" s="30" t="n"/>
      <c r="AM49" s="30" t="n"/>
      <c r="AN49" s="30" t="n"/>
      <c r="AO49" s="30" t="n"/>
      <c r="AP49" s="30" t="n"/>
      <c r="AQ49" s="30" t="n"/>
    </row>
    <row r="50" ht="20.15" customFormat="1" customHeight="1" s="32">
      <c r="A50" s="44" t="n"/>
      <c r="B50" s="44" t="n"/>
      <c r="C50" s="44" t="n"/>
      <c r="D50" s="38" t="n"/>
      <c r="E50" s="38" t="n"/>
      <c r="F50" s="38" t="n"/>
      <c r="G50" s="38" t="n"/>
      <c r="H50" s="149" t="n"/>
      <c r="I50" s="20" t="n"/>
      <c r="J50" s="21" t="n"/>
      <c r="K50" s="21" t="inlineStr">
        <is>
          <t>мес.</t>
        </is>
      </c>
      <c r="L50" s="22" t="n">
        <v>1</v>
      </c>
      <c r="M50" s="22" t="n">
        <v>2</v>
      </c>
      <c r="N50" s="22" t="n">
        <v>3</v>
      </c>
      <c r="O50" s="22" t="n">
        <v>4</v>
      </c>
      <c r="P50" s="22" t="n">
        <v>5</v>
      </c>
      <c r="Q50" s="22" t="n">
        <v>6</v>
      </c>
      <c r="R50" s="22" t="n">
        <v>7</v>
      </c>
      <c r="S50" s="22" t="n">
        <v>8</v>
      </c>
      <c r="T50" s="22" t="n">
        <v>9</v>
      </c>
      <c r="U50" s="22" t="n">
        <v>10</v>
      </c>
      <c r="V50" s="22" t="n">
        <v>11</v>
      </c>
      <c r="W50" s="22" t="n">
        <v>12</v>
      </c>
      <c r="X50" s="22" t="n">
        <v>13</v>
      </c>
      <c r="Y50" s="22" t="n">
        <v>14</v>
      </c>
      <c r="Z50" s="22" t="n">
        <v>15</v>
      </c>
      <c r="AA50" s="22" t="n">
        <v>16</v>
      </c>
      <c r="AB50" s="22" t="n">
        <v>17</v>
      </c>
      <c r="AC50" s="22" t="n">
        <v>18</v>
      </c>
      <c r="AD50" s="22" t="n">
        <v>19</v>
      </c>
      <c r="AE50" s="22" t="n">
        <v>20</v>
      </c>
      <c r="AF50" s="22" t="n">
        <v>21</v>
      </c>
      <c r="AG50" s="22" t="n">
        <v>22</v>
      </c>
      <c r="AH50" s="22" t="n">
        <v>23</v>
      </c>
      <c r="AI50" s="22" t="n">
        <v>24</v>
      </c>
      <c r="AJ50" s="22" t="n">
        <v>25</v>
      </c>
      <c r="AK50" s="31" t="n"/>
      <c r="AL50" s="31" t="n"/>
      <c r="AM50" s="31" t="n"/>
      <c r="AN50" s="31" t="n"/>
      <c r="AO50" s="31" t="n"/>
      <c r="AP50" s="31" t="n"/>
      <c r="AQ50" s="31" t="n"/>
    </row>
    <row r="51" ht="20.15" customFormat="1" customHeight="1" s="32">
      <c r="A51" s="44" t="n"/>
      <c r="B51" s="44" t="n"/>
      <c r="C51" s="44" t="n"/>
      <c r="D51" s="38" t="n"/>
      <c r="E51" s="38" t="n"/>
      <c r="F51" s="38" t="n"/>
      <c r="G51" s="38" t="n"/>
      <c r="H51" s="149" t="n"/>
      <c r="I51" s="20" t="n"/>
      <c r="J51" s="21" t="n"/>
      <c r="K51" s="21" t="inlineStr"/>
      <c r="L51" s="22" t="n"/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  <c r="V51" s="22" t="n"/>
      <c r="W51" s="22" t="n"/>
      <c r="X51" s="22" t="n"/>
      <c r="Y51" s="22" t="n"/>
      <c r="Z51" s="22" t="n"/>
      <c r="AA51" s="22" t="n"/>
      <c r="AB51" s="22" t="n"/>
      <c r="AC51" s="22" t="n"/>
      <c r="AD51" s="22" t="n"/>
      <c r="AE51" s="22" t="n"/>
      <c r="AF51" s="22" t="n"/>
      <c r="AG51" s="22" t="n"/>
      <c r="AH51" s="22" t="n"/>
      <c r="AI51" s="22" t="n"/>
      <c r="AJ51" s="22" t="n"/>
      <c r="AK51" s="31" t="n"/>
      <c r="AL51" s="31" t="n"/>
      <c r="AM51" s="31" t="n"/>
      <c r="AN51" s="31" t="n"/>
      <c r="AO51" s="31" t="n"/>
      <c r="AP51" s="31" t="n"/>
      <c r="AQ51" s="31" t="n"/>
    </row>
    <row r="52" ht="20.15" customFormat="1" customHeight="1" s="171">
      <c r="A52" s="172" t="n"/>
      <c r="B52" s="172" t="n"/>
      <c r="C52" s="172" t="n"/>
      <c r="D52" s="149" t="n"/>
      <c r="E52" s="149" t="n"/>
      <c r="F52" s="149" t="n"/>
      <c r="G52" s="149" t="n"/>
      <c r="H52" s="149" t="n"/>
      <c r="I52" s="173" t="n"/>
      <c r="J52" s="174" t="n"/>
      <c r="K52" s="174" t="inlineStr">
        <is>
          <t>EV</t>
        </is>
      </c>
      <c r="L52" s="175" t="n">
        <v>5445636</v>
      </c>
      <c r="M52" s="175" t="n">
        <v>10891271.05</v>
      </c>
      <c r="N52" s="175" t="n">
        <v>16336907</v>
      </c>
      <c r="O52" s="175" t="n">
        <v>36851826.12</v>
      </c>
      <c r="P52" s="175" t="n">
        <v>96742859.93000001</v>
      </c>
      <c r="Q52" s="175" t="n">
        <v>101222319.29</v>
      </c>
      <c r="R52" s="175" t="n">
        <v>74913452.64</v>
      </c>
      <c r="S52" s="175" t="n">
        <v>60702548.47</v>
      </c>
      <c r="T52" s="175" t="n">
        <v>90928255.98999999</v>
      </c>
      <c r="U52" s="175" t="n">
        <v>92688544.54000001</v>
      </c>
      <c r="V52" s="175" t="n">
        <v>67503941.76000001</v>
      </c>
      <c r="W52" s="175" t="n">
        <v>83477083.94</v>
      </c>
      <c r="X52" s="175" t="n">
        <v>113321150.88</v>
      </c>
      <c r="Y52" s="175" t="n">
        <v>182705889.59</v>
      </c>
      <c r="Z52" s="175" t="n">
        <v>163462812.48</v>
      </c>
      <c r="AA52" s="175" t="n">
        <v>164507818.59</v>
      </c>
      <c r="AB52" s="175" t="n">
        <v>115059305.19</v>
      </c>
      <c r="AC52" s="175" t="n"/>
      <c r="AD52" s="175" t="n"/>
      <c r="AE52" s="175" t="n"/>
      <c r="AF52" s="175" t="n"/>
      <c r="AG52" s="175" t="n"/>
      <c r="AH52" s="175" t="n"/>
      <c r="AI52" s="175" t="n"/>
      <c r="AJ52" s="175" t="n"/>
      <c r="AK52" s="176" t="n"/>
      <c r="AL52" s="176" t="n"/>
      <c r="AM52" s="176" t="n"/>
      <c r="AN52" s="176" t="n"/>
      <c r="AO52" s="176" t="n"/>
      <c r="AP52" s="176" t="n"/>
      <c r="AQ52" s="176" t="n"/>
    </row>
    <row r="53" ht="20.15" customFormat="1" customHeight="1" s="171">
      <c r="A53" s="172" t="n"/>
      <c r="B53" s="172" t="n"/>
      <c r="C53" s="172" t="n"/>
      <c r="D53" s="149" t="n"/>
      <c r="E53" s="149" t="n"/>
      <c r="F53" s="149" t="n"/>
      <c r="G53" s="149" t="n"/>
      <c r="H53" s="149" t="n"/>
      <c r="I53" s="173" t="n"/>
      <c r="J53" s="174" t="n"/>
      <c r="K53" s="174" t="inlineStr">
        <is>
          <t>AC</t>
        </is>
      </c>
      <c r="L53" s="175" t="n">
        <v>47231199.58</v>
      </c>
      <c r="M53" s="175" t="n">
        <v>47231199.58</v>
      </c>
      <c r="N53" s="175" t="n">
        <v>47231199.58</v>
      </c>
      <c r="O53" s="175" t="n">
        <v>35261378.89</v>
      </c>
      <c r="P53" s="175" t="n">
        <v>125000000</v>
      </c>
      <c r="Q53" s="175" t="n">
        <v>67818953.92</v>
      </c>
      <c r="R53" s="175" t="n">
        <v>50192013.27</v>
      </c>
      <c r="S53" s="175" t="n">
        <v>158881472.02</v>
      </c>
      <c r="T53" s="175" t="n">
        <v>110921931.51</v>
      </c>
      <c r="U53" s="175" t="n">
        <v>109701324.84</v>
      </c>
      <c r="V53" s="175" t="n">
        <v>151888400.98</v>
      </c>
      <c r="W53" s="175" t="n">
        <v>55929646.24</v>
      </c>
      <c r="X53" s="175" t="n">
        <v>288856989.96</v>
      </c>
      <c r="Y53" s="175" t="n">
        <v>298819005.17</v>
      </c>
      <c r="Z53" s="175" t="n">
        <v>131706004.67</v>
      </c>
      <c r="AA53" s="175" t="n">
        <v>123837522.83</v>
      </c>
      <c r="AB53" s="175" t="n">
        <v>241591776.87</v>
      </c>
      <c r="AC53" s="175" t="n"/>
      <c r="AD53" s="175" t="n"/>
      <c r="AE53" s="175" t="n"/>
      <c r="AF53" s="175" t="n"/>
      <c r="AG53" s="175" t="n"/>
      <c r="AH53" s="175" t="n"/>
      <c r="AI53" s="175" t="n"/>
      <c r="AJ53" s="175" t="n"/>
      <c r="AK53" s="176" t="n"/>
      <c r="AL53" s="176" t="n"/>
      <c r="AM53" s="176" t="n"/>
      <c r="AN53" s="176" t="n"/>
      <c r="AO53" s="176" t="n"/>
      <c r="AP53" s="176" t="n"/>
      <c r="AQ53" s="176" t="n"/>
    </row>
    <row r="54" ht="20.15" customFormat="1" customHeight="1" s="32">
      <c r="A54" s="44" t="n"/>
      <c r="B54" s="44" t="n"/>
      <c r="C54" s="44" t="n"/>
      <c r="D54" s="38" t="n"/>
      <c r="E54" s="38" t="n"/>
      <c r="F54" s="38" t="n"/>
      <c r="G54" s="38" t="n"/>
      <c r="H54" s="149" t="n"/>
      <c r="I54" s="20" t="n"/>
      <c r="J54" s="21" t="n"/>
      <c r="K54" s="21" t="inlineStr"/>
      <c r="L54" s="22" t="n"/>
      <c r="M54" s="22" t="n"/>
      <c r="N54" s="22" t="n"/>
      <c r="O54" s="22" t="n"/>
      <c r="P54" s="22" t="n"/>
      <c r="Q54" s="22" t="n"/>
      <c r="R54" s="22" t="n"/>
      <c r="S54" s="22" t="n"/>
      <c r="T54" s="22" t="n"/>
      <c r="U54" s="22" t="n"/>
      <c r="V54" s="22" t="n"/>
      <c r="W54" s="22" t="n"/>
      <c r="X54" s="22" t="n"/>
      <c r="Y54" s="22" t="n"/>
      <c r="Z54" s="22" t="n"/>
      <c r="AA54" s="22" t="n"/>
      <c r="AB54" s="22" t="n"/>
      <c r="AC54" s="22" t="n"/>
      <c r="AD54" s="22" t="n"/>
      <c r="AE54" s="22" t="n"/>
      <c r="AF54" s="22" t="n"/>
      <c r="AG54" s="22" t="n"/>
      <c r="AH54" s="22" t="n"/>
      <c r="AI54" s="22" t="n"/>
      <c r="AJ54" s="22" t="n"/>
      <c r="AK54" s="31" t="n"/>
      <c r="AL54" s="31" t="n"/>
      <c r="AM54" s="31" t="n"/>
      <c r="AN54" s="31" t="n"/>
      <c r="AO54" s="31" t="n"/>
      <c r="AP54" s="31" t="n"/>
      <c r="AQ54" s="31" t="n"/>
    </row>
    <row r="55" ht="20.15" customFormat="1" customHeight="1" s="32">
      <c r="A55" s="44" t="n"/>
      <c r="B55" s="44" t="n"/>
      <c r="C55" s="44" t="n"/>
      <c r="D55" s="38" t="n"/>
      <c r="E55" s="38" t="n"/>
      <c r="F55" s="38" t="n"/>
      <c r="G55" s="38" t="n"/>
      <c r="H55" s="149" t="n"/>
      <c r="I55" s="20" t="n"/>
      <c r="J55" s="21" t="n"/>
      <c r="K55" s="21" t="inlineStr">
        <is>
          <t>PV</t>
        </is>
      </c>
      <c r="L55" s="22" t="n">
        <v>7312524.3</v>
      </c>
      <c r="M55" s="22" t="n">
        <v>31496210.7</v>
      </c>
      <c r="N55" s="22" t="n">
        <v>31496210.7</v>
      </c>
      <c r="O55" s="22" t="n">
        <v>31496210.7</v>
      </c>
      <c r="P55" s="22" t="n">
        <v>111819223.18</v>
      </c>
      <c r="Q55" s="22" t="n">
        <v>196078026.9618182</v>
      </c>
      <c r="R55" s="22" t="n">
        <v>196078026.9618182</v>
      </c>
      <c r="S55" s="22" t="n">
        <v>199232335.4418182</v>
      </c>
      <c r="T55" s="22" t="n">
        <v>167736124.7418182</v>
      </c>
      <c r="U55" s="22" t="n">
        <v>117692152.2618182</v>
      </c>
      <c r="V55" s="22" t="n">
        <v>111374741.0618182</v>
      </c>
      <c r="W55" s="22" t="n">
        <v>156479804.4592208</v>
      </c>
      <c r="X55" s="22" t="n">
        <v>156597654.0592208</v>
      </c>
      <c r="Y55" s="22" t="n">
        <v>164564324.4592208</v>
      </c>
      <c r="Z55" s="22" t="n">
        <v>214359764.8706494</v>
      </c>
      <c r="AA55" s="22" t="n">
        <v>214359764.8706494</v>
      </c>
      <c r="AB55" s="22" t="n">
        <v>155377485.8888312</v>
      </c>
      <c r="AC55" s="22" t="n">
        <v>216013615.0088312</v>
      </c>
      <c r="AD55" s="22" t="n">
        <v>239916233.9802597</v>
      </c>
      <c r="AE55" s="22" t="n">
        <v>193641907.5802597</v>
      </c>
      <c r="AF55" s="22" t="n">
        <v>237469463.4202597</v>
      </c>
      <c r="AG55" s="22" t="n">
        <v>209834647.6488312</v>
      </c>
      <c r="AH55" s="22" t="n">
        <v>191357644.5942857</v>
      </c>
      <c r="AI55" s="22" t="n">
        <v>160697826.9942857</v>
      </c>
      <c r="AJ55" s="22" t="n">
        <v>87518074.35428572</v>
      </c>
      <c r="AK55" s="31" t="n"/>
      <c r="AL55" s="31" t="n"/>
      <c r="AM55" s="31" t="n"/>
      <c r="AN55" s="31" t="n"/>
      <c r="AO55" s="31" t="n"/>
      <c r="AP55" s="31" t="n"/>
      <c r="AQ55" s="31" t="n"/>
    </row>
    <row r="56" ht="20.15" customFormat="1" customHeight="1" s="32">
      <c r="A56" s="44" t="n"/>
      <c r="B56" s="44" t="n"/>
      <c r="C56" s="44" t="n"/>
      <c r="D56" s="38" t="n"/>
      <c r="E56" s="38" t="n"/>
      <c r="F56" s="38" t="n"/>
      <c r="G56" s="38" t="n"/>
      <c r="H56" s="149" t="n"/>
      <c r="I56" s="20" t="n"/>
      <c r="J56" s="21" t="n"/>
      <c r="K56" s="21" t="inlineStr">
        <is>
          <t>PV sum</t>
        </is>
      </c>
      <c r="L56" s="22" t="n">
        <v>7312524.3</v>
      </c>
      <c r="M56" s="22" t="n">
        <v>38808735</v>
      </c>
      <c r="N56" s="22" t="n">
        <v>70304945.7</v>
      </c>
      <c r="O56" s="22" t="n">
        <v>101801156.4</v>
      </c>
      <c r="P56" s="22" t="n">
        <v>213620379.58</v>
      </c>
      <c r="Q56" s="22" t="n">
        <v>409698406.5418182</v>
      </c>
      <c r="R56" s="22" t="n">
        <v>605776433.5036364</v>
      </c>
      <c r="S56" s="22" t="n">
        <v>805008768.9454546</v>
      </c>
      <c r="T56" s="22" t="n">
        <v>972744893.6872728</v>
      </c>
      <c r="U56" s="22" t="n">
        <v>1090437045.949091</v>
      </c>
      <c r="V56" s="22" t="n">
        <v>1201811787.010909</v>
      </c>
      <c r="W56" s="22" t="n">
        <v>1358291591.47013</v>
      </c>
      <c r="X56" s="22" t="n">
        <v>1514889245.529351</v>
      </c>
      <c r="Y56" s="22" t="n">
        <v>1679453569.988572</v>
      </c>
      <c r="Z56" s="22" t="n">
        <v>1893813334.859221</v>
      </c>
      <c r="AA56" s="22" t="n">
        <v>2108173099.72987</v>
      </c>
      <c r="AB56" s="22" t="n">
        <v>2263550585.618701</v>
      </c>
      <c r="AC56" s="22" t="n">
        <v>2479564200.627532</v>
      </c>
      <c r="AD56" s="22" t="n">
        <v>2719480434.607792</v>
      </c>
      <c r="AE56" s="22" t="n">
        <v>2913122342.188052</v>
      </c>
      <c r="AF56" s="22" t="n">
        <v>3150591805.608312</v>
      </c>
      <c r="AG56" s="22" t="n">
        <v>3360426453.257143</v>
      </c>
      <c r="AH56" s="22" t="n">
        <v>3551784097.851429</v>
      </c>
      <c r="AI56" s="22" t="n">
        <v>3712481924.845715</v>
      </c>
      <c r="AJ56" s="22" t="n">
        <v>3799999999.2</v>
      </c>
      <c r="AK56" s="31" t="n"/>
      <c r="AL56" s="31" t="n"/>
      <c r="AM56" s="31" t="n"/>
      <c r="AN56" s="31" t="n"/>
      <c r="AO56" s="31" t="n"/>
      <c r="AP56" s="31" t="n"/>
      <c r="AQ56" s="31" t="n"/>
    </row>
    <row r="57" ht="20.15" customFormat="1" customHeight="1" s="32">
      <c r="A57" s="44" t="n"/>
      <c r="B57" s="44" t="n"/>
      <c r="C57" s="44" t="n"/>
      <c r="D57" s="38" t="n"/>
      <c r="E57" s="38" t="n"/>
      <c r="F57" s="38" t="n"/>
      <c r="G57" s="38" t="n"/>
      <c r="H57" s="149" t="n"/>
      <c r="I57" s="20" t="n"/>
      <c r="J57" s="21" t="n"/>
      <c r="K57" s="21" t="inlineStr">
        <is>
          <t>PV av</t>
        </is>
      </c>
      <c r="L57" s="22" t="n">
        <v>7312524.3</v>
      </c>
      <c r="M57" s="22" t="n">
        <v>19404367.5</v>
      </c>
      <c r="N57" s="22" t="n">
        <v>23434981.9</v>
      </c>
      <c r="O57" s="22" t="n">
        <v>25450289.1</v>
      </c>
      <c r="P57" s="22" t="n">
        <v>42724075.916</v>
      </c>
      <c r="Q57" s="22" t="n">
        <v>68283067.75696971</v>
      </c>
      <c r="R57" s="22" t="n">
        <v>86539490.50051948</v>
      </c>
      <c r="S57" s="22" t="n">
        <v>100626096.1181818</v>
      </c>
      <c r="T57" s="22" t="n">
        <v>108082765.9652525</v>
      </c>
      <c r="U57" s="22" t="n">
        <v>109043704.5949091</v>
      </c>
      <c r="V57" s="22" t="n">
        <v>109255617.0009917</v>
      </c>
      <c r="W57" s="22" t="n">
        <v>113190965.9558442</v>
      </c>
      <c r="X57" s="22" t="n">
        <v>116529941.9637962</v>
      </c>
      <c r="Y57" s="22" t="n">
        <v>119960969.284898</v>
      </c>
      <c r="Z57" s="22" t="n">
        <v>126254222.3239481</v>
      </c>
      <c r="AA57" s="22" t="n">
        <v>131760818.7331169</v>
      </c>
      <c r="AB57" s="22" t="n">
        <v>133150034.4481589</v>
      </c>
      <c r="AC57" s="22" t="n">
        <v>137753566.7015296</v>
      </c>
      <c r="AD57" s="22" t="n">
        <v>143130549.1898838</v>
      </c>
      <c r="AE57" s="22" t="n">
        <v>145656117.1094026</v>
      </c>
      <c r="AF57" s="22" t="n">
        <v>150028181.2194434</v>
      </c>
      <c r="AG57" s="22" t="n">
        <v>152746656.9662338</v>
      </c>
      <c r="AH57" s="22" t="n">
        <v>154425395.5587578</v>
      </c>
      <c r="AI57" s="22" t="n">
        <v>154686746.8685714</v>
      </c>
      <c r="AJ57" s="22" t="n">
        <v>151999999.968</v>
      </c>
      <c r="AK57" s="31" t="n"/>
      <c r="AL57" s="31" t="n"/>
      <c r="AM57" s="31" t="n"/>
      <c r="AN57" s="31" t="n"/>
      <c r="AO57" s="31" t="n"/>
      <c r="AP57" s="31" t="n"/>
      <c r="AQ57" s="31" t="n"/>
    </row>
    <row r="58" ht="20.15" customFormat="1" customHeight="1" s="32">
      <c r="A58" s="44" t="n"/>
      <c r="B58" s="44" t="n"/>
      <c r="C58" s="44" t="n"/>
      <c r="D58" s="38" t="n"/>
      <c r="E58" s="38" t="n"/>
      <c r="F58" s="38" t="n"/>
      <c r="G58" s="38" t="n"/>
      <c r="H58" s="149" t="n"/>
      <c r="I58" s="20" t="n"/>
      <c r="J58" s="21" t="n"/>
      <c r="K58" s="21" t="inlineStr">
        <is>
          <t>EV</t>
        </is>
      </c>
      <c r="L58" s="22" t="n">
        <v>5445636</v>
      </c>
      <c r="M58" s="22" t="n">
        <v>10891271.05</v>
      </c>
      <c r="N58" s="22" t="n">
        <v>16336907</v>
      </c>
      <c r="O58" s="22" t="n">
        <v>36851826.12</v>
      </c>
      <c r="P58" s="22" t="n">
        <v>96742859.93000001</v>
      </c>
      <c r="Q58" s="22" t="n">
        <v>101222319.29</v>
      </c>
      <c r="R58" s="22" t="n">
        <v>74913452.64</v>
      </c>
      <c r="S58" s="22" t="n">
        <v>60702548.47</v>
      </c>
      <c r="T58" s="22" t="n">
        <v>90928255.98999999</v>
      </c>
      <c r="U58" s="22" t="n">
        <v>92688544.54000001</v>
      </c>
      <c r="V58" s="22" t="n">
        <v>67503941.76000001</v>
      </c>
      <c r="W58" s="22" t="n">
        <v>83477083.94</v>
      </c>
      <c r="X58" s="22" t="n">
        <v>113321150.88</v>
      </c>
      <c r="Y58" s="22" t="n">
        <v>182705889.59</v>
      </c>
      <c r="Z58" s="22" t="n">
        <v>163462812.48</v>
      </c>
      <c r="AA58" s="22" t="n">
        <v>164507818.59</v>
      </c>
      <c r="AB58" s="22" t="n">
        <v>115059305.19</v>
      </c>
      <c r="AC58" s="22" t="n"/>
      <c r="AD58" s="22" t="n"/>
      <c r="AE58" s="22" t="n"/>
      <c r="AF58" s="22" t="n"/>
      <c r="AG58" s="22" t="n"/>
      <c r="AH58" s="22" t="n"/>
      <c r="AI58" s="22" t="n"/>
      <c r="AJ58" s="22" t="n"/>
      <c r="AK58" s="31" t="n"/>
      <c r="AL58" s="31" t="n"/>
      <c r="AM58" s="31" t="n"/>
      <c r="AN58" s="31" t="n"/>
      <c r="AO58" s="31" t="n"/>
      <c r="AP58" s="31" t="n"/>
      <c r="AQ58" s="31" t="n"/>
    </row>
    <row r="59" ht="20.15" customFormat="1" customHeight="1" s="32">
      <c r="A59" s="44" t="n"/>
      <c r="B59" s="44" t="n"/>
      <c r="C59" s="44" t="n"/>
      <c r="D59" s="38" t="n"/>
      <c r="E59" s="38" t="n"/>
      <c r="F59" s="38" t="n"/>
      <c r="G59" s="38" t="n"/>
      <c r="H59" s="149" t="n"/>
      <c r="I59" s="20" t="n"/>
      <c r="J59" s="21" t="n"/>
      <c r="K59" s="21" t="inlineStr">
        <is>
          <t>EV sum</t>
        </is>
      </c>
      <c r="L59" s="22" t="n">
        <v>5445636</v>
      </c>
      <c r="M59" s="22" t="n">
        <v>16336907.05</v>
      </c>
      <c r="N59" s="22" t="n">
        <v>32673814.05</v>
      </c>
      <c r="O59" s="22" t="n">
        <v>69525640.17</v>
      </c>
      <c r="P59" s="22" t="n">
        <v>166268500.1</v>
      </c>
      <c r="Q59" s="22" t="n">
        <v>267490819.39</v>
      </c>
      <c r="R59" s="22" t="n">
        <v>342404272.03</v>
      </c>
      <c r="S59" s="22" t="n">
        <v>403106820.5</v>
      </c>
      <c r="T59" s="22" t="n">
        <v>494035076.49</v>
      </c>
      <c r="U59" s="22" t="n">
        <v>586723621.03</v>
      </c>
      <c r="V59" s="22" t="n">
        <v>654227562.79</v>
      </c>
      <c r="W59" s="22" t="n">
        <v>737704646.73</v>
      </c>
      <c r="X59" s="22" t="n">
        <v>851025797.61</v>
      </c>
      <c r="Y59" s="22" t="n">
        <v>1033731687.2</v>
      </c>
      <c r="Z59" s="22" t="n">
        <v>1197194499.68</v>
      </c>
      <c r="AA59" s="22" t="n">
        <v>1361702318.27</v>
      </c>
      <c r="AB59" s="22" t="n">
        <v>1476761623.46</v>
      </c>
      <c r="AC59" s="22" t="n"/>
      <c r="AD59" s="22" t="n"/>
      <c r="AE59" s="22" t="n"/>
      <c r="AF59" s="22" t="n"/>
      <c r="AG59" s="22" t="n"/>
      <c r="AH59" s="22" t="n"/>
      <c r="AI59" s="22" t="n"/>
      <c r="AJ59" s="22" t="n"/>
      <c r="AK59" s="31" t="n"/>
      <c r="AL59" s="31" t="n"/>
      <c r="AM59" s="31" t="n"/>
      <c r="AN59" s="31" t="n"/>
      <c r="AO59" s="31" t="n"/>
      <c r="AP59" s="31" t="n"/>
      <c r="AQ59" s="31" t="n"/>
    </row>
    <row r="60" ht="20.15" customFormat="1" customHeight="1" s="32">
      <c r="A60" s="44" t="n"/>
      <c r="B60" s="44" t="n"/>
      <c r="C60" s="44" t="n"/>
      <c r="D60" s="38" t="n"/>
      <c r="E60" s="38" t="n"/>
      <c r="F60" s="38" t="n"/>
      <c r="G60" s="38" t="n"/>
      <c r="H60" s="149" t="n"/>
      <c r="I60" s="20" t="n"/>
      <c r="J60" s="21" t="n"/>
      <c r="K60" s="21" t="inlineStr">
        <is>
          <t>EV av</t>
        </is>
      </c>
      <c r="L60" s="22" t="n">
        <v>5445636</v>
      </c>
      <c r="M60" s="22" t="n">
        <v>8168453.525</v>
      </c>
      <c r="N60" s="22" t="n">
        <v>10891271.35</v>
      </c>
      <c r="O60" s="22" t="n">
        <v>17381410.0425</v>
      </c>
      <c r="P60" s="22" t="n">
        <v>33253700.02</v>
      </c>
      <c r="Q60" s="22" t="n">
        <v>44581803.23166668</v>
      </c>
      <c r="R60" s="22" t="n">
        <v>48914896.00428572</v>
      </c>
      <c r="S60" s="22" t="n">
        <v>50388352.5625</v>
      </c>
      <c r="T60" s="22" t="n">
        <v>54892786.27666667</v>
      </c>
      <c r="U60" s="22" t="n">
        <v>58672362.103</v>
      </c>
      <c r="V60" s="22" t="n">
        <v>59475232.98090909</v>
      </c>
      <c r="W60" s="22" t="n">
        <v>61475387.2275</v>
      </c>
      <c r="X60" s="22" t="n">
        <v>65463522.89307693</v>
      </c>
      <c r="Y60" s="22" t="n">
        <v>73837977.65714286</v>
      </c>
      <c r="Z60" s="22" t="n">
        <v>79812966.64533333</v>
      </c>
      <c r="AA60" s="22" t="n">
        <v>85106394.891875</v>
      </c>
      <c r="AB60" s="22" t="n">
        <v>86868330.79176471</v>
      </c>
      <c r="AC60" s="22" t="n"/>
      <c r="AD60" s="22" t="n"/>
      <c r="AE60" s="22" t="n"/>
      <c r="AF60" s="22" t="n"/>
      <c r="AG60" s="22" t="n"/>
      <c r="AH60" s="22" t="n"/>
      <c r="AI60" s="22" t="n"/>
      <c r="AJ60" s="22" t="n"/>
      <c r="AK60" s="31" t="n"/>
      <c r="AL60" s="31" t="n"/>
      <c r="AM60" s="31" t="n"/>
      <c r="AN60" s="31" t="n"/>
      <c r="AO60" s="31" t="n"/>
      <c r="AP60" s="31" t="n"/>
      <c r="AQ60" s="31" t="n"/>
    </row>
    <row r="61" ht="20.15" customFormat="1" customHeight="1" s="32">
      <c r="A61" s="44" t="n"/>
      <c r="B61" s="44" t="n"/>
      <c r="C61" s="44" t="n"/>
      <c r="D61" s="38" t="n"/>
      <c r="E61" s="38" t="n"/>
      <c r="F61" s="38" t="n"/>
      <c r="G61" s="38" t="n"/>
      <c r="H61" s="149" t="n"/>
      <c r="I61" s="20" t="n"/>
      <c r="J61" s="21" t="n"/>
      <c r="K61" s="21" t="inlineStr">
        <is>
          <t>AC</t>
        </is>
      </c>
      <c r="L61" s="22" t="n">
        <v>47231199.58</v>
      </c>
      <c r="M61" s="22" t="n">
        <v>47231199.58</v>
      </c>
      <c r="N61" s="22" t="n">
        <v>47231199.58</v>
      </c>
      <c r="O61" s="22" t="n">
        <v>35261378.89</v>
      </c>
      <c r="P61" s="22" t="n">
        <v>125000000</v>
      </c>
      <c r="Q61" s="22" t="n">
        <v>67818953.92</v>
      </c>
      <c r="R61" s="22" t="n">
        <v>50192013.27</v>
      </c>
      <c r="S61" s="22" t="n">
        <v>158881472.02</v>
      </c>
      <c r="T61" s="22" t="n">
        <v>110921931.51</v>
      </c>
      <c r="U61" s="22" t="n">
        <v>109701324.84</v>
      </c>
      <c r="V61" s="22" t="n">
        <v>151888400.98</v>
      </c>
      <c r="W61" s="22" t="n">
        <v>55929646.24</v>
      </c>
      <c r="X61" s="22" t="n">
        <v>288856989.96</v>
      </c>
      <c r="Y61" s="22" t="n">
        <v>298819005.17</v>
      </c>
      <c r="Z61" s="22" t="n">
        <v>131706004.67</v>
      </c>
      <c r="AA61" s="22" t="n">
        <v>123837522.83</v>
      </c>
      <c r="AB61" s="22" t="n">
        <v>241591776.87</v>
      </c>
      <c r="AC61" s="22" t="n"/>
      <c r="AD61" s="22" t="n"/>
      <c r="AE61" s="22" t="n"/>
      <c r="AF61" s="22" t="n"/>
      <c r="AG61" s="22" t="n"/>
      <c r="AH61" s="22" t="n"/>
      <c r="AI61" s="22" t="n"/>
      <c r="AJ61" s="22" t="n"/>
      <c r="AK61" s="31" t="n"/>
      <c r="AL61" s="31" t="n"/>
      <c r="AM61" s="31" t="n"/>
      <c r="AN61" s="31" t="n"/>
      <c r="AO61" s="31" t="n"/>
      <c r="AP61" s="31" t="n"/>
      <c r="AQ61" s="31" t="n"/>
    </row>
    <row r="62" ht="20.15" customFormat="1" customHeight="1" s="32">
      <c r="A62" s="44" t="n"/>
      <c r="B62" s="44" t="n"/>
      <c r="C62" s="44" t="n"/>
      <c r="D62" s="38" t="n"/>
      <c r="E62" s="38" t="n"/>
      <c r="F62" s="38" t="n"/>
      <c r="G62" s="38" t="n"/>
      <c r="H62" s="149" t="n"/>
      <c r="I62" s="20" t="n"/>
      <c r="J62" s="21" t="n"/>
      <c r="K62" s="21" t="inlineStr">
        <is>
          <t>AC sum</t>
        </is>
      </c>
      <c r="L62" s="22" t="n">
        <v>47231199.58</v>
      </c>
      <c r="M62" s="22" t="n">
        <v>94462399.16</v>
      </c>
      <c r="N62" s="22" t="n">
        <v>141693598.74</v>
      </c>
      <c r="O62" s="22" t="n">
        <v>176954977.63</v>
      </c>
      <c r="P62" s="22" t="n">
        <v>301954977.63</v>
      </c>
      <c r="Q62" s="22" t="n">
        <v>369773931.55</v>
      </c>
      <c r="R62" s="22" t="n">
        <v>419965944.82</v>
      </c>
      <c r="S62" s="22" t="n">
        <v>578847416.84</v>
      </c>
      <c r="T62" s="22" t="n">
        <v>689769348.35</v>
      </c>
      <c r="U62" s="22" t="n">
        <v>799470673.1900001</v>
      </c>
      <c r="V62" s="22" t="n">
        <v>951359074.1700001</v>
      </c>
      <c r="W62" s="22" t="n">
        <v>1007288720.41</v>
      </c>
      <c r="X62" s="22" t="n">
        <v>1296145710.37</v>
      </c>
      <c r="Y62" s="22" t="n">
        <v>1594964715.54</v>
      </c>
      <c r="Z62" s="22" t="n">
        <v>1726670720.21</v>
      </c>
      <c r="AA62" s="22" t="n">
        <v>1850508243.04</v>
      </c>
      <c r="AB62" s="22" t="n">
        <v>2092100019.91</v>
      </c>
      <c r="AC62" s="22" t="n"/>
      <c r="AD62" s="22" t="n"/>
      <c r="AE62" s="22" t="n"/>
      <c r="AF62" s="22" t="n"/>
      <c r="AG62" s="22" t="n"/>
      <c r="AH62" s="22" t="n"/>
      <c r="AI62" s="22" t="n"/>
      <c r="AJ62" s="22" t="n"/>
      <c r="AK62" s="31" t="n"/>
      <c r="AL62" s="31" t="n"/>
      <c r="AM62" s="31" t="n"/>
      <c r="AN62" s="31" t="n"/>
      <c r="AO62" s="31" t="n"/>
      <c r="AP62" s="31" t="n"/>
      <c r="AQ62" s="31" t="n"/>
    </row>
    <row r="63" ht="20.15" customFormat="1" customHeight="1" s="32">
      <c r="A63" s="44" t="n"/>
      <c r="B63" s="44" t="n"/>
      <c r="C63" s="44" t="n"/>
      <c r="D63" s="38" t="n"/>
      <c r="E63" s="38" t="n"/>
      <c r="F63" s="38" t="n"/>
      <c r="G63" s="38" t="n"/>
      <c r="H63" s="149" t="n"/>
      <c r="I63" s="20" t="n"/>
      <c r="J63" s="21" t="n"/>
      <c r="K63" s="21" t="inlineStr">
        <is>
          <t>AC av</t>
        </is>
      </c>
      <c r="L63" s="22" t="n">
        <v>47231199.58</v>
      </c>
      <c r="M63" s="22" t="n">
        <v>47231199.58</v>
      </c>
      <c r="N63" s="22" t="n">
        <v>47231199.58000001</v>
      </c>
      <c r="O63" s="22" t="n">
        <v>44238744.4075</v>
      </c>
      <c r="P63" s="22" t="n">
        <v>60390995.526</v>
      </c>
      <c r="Q63" s="22" t="n">
        <v>61628988.59166667</v>
      </c>
      <c r="R63" s="22" t="n">
        <v>59995134.97428571</v>
      </c>
      <c r="S63" s="22" t="n">
        <v>72355927.105</v>
      </c>
      <c r="T63" s="22" t="n">
        <v>76641038.70555556</v>
      </c>
      <c r="U63" s="22" t="n">
        <v>79947067.31900001</v>
      </c>
      <c r="V63" s="22" t="n">
        <v>86487188.56090909</v>
      </c>
      <c r="W63" s="22" t="n">
        <v>83940726.70083334</v>
      </c>
      <c r="X63" s="22" t="n">
        <v>99703516.18230771</v>
      </c>
      <c r="Y63" s="22" t="n">
        <v>113926051.11</v>
      </c>
      <c r="Z63" s="22" t="n">
        <v>115111381.3473334</v>
      </c>
      <c r="AA63" s="22" t="n">
        <v>115656765.19</v>
      </c>
      <c r="AB63" s="22" t="n">
        <v>123064707.0535294</v>
      </c>
      <c r="AC63" s="22" t="n"/>
      <c r="AD63" s="22" t="n"/>
      <c r="AE63" s="22" t="n"/>
      <c r="AF63" s="22" t="n"/>
      <c r="AG63" s="22" t="n"/>
      <c r="AH63" s="22" t="n"/>
      <c r="AI63" s="22" t="n"/>
      <c r="AJ63" s="22" t="n"/>
      <c r="AK63" s="31" t="n"/>
      <c r="AL63" s="31" t="n"/>
      <c r="AM63" s="31" t="n"/>
      <c r="AN63" s="31" t="n"/>
      <c r="AO63" s="31" t="n"/>
      <c r="AP63" s="31" t="n"/>
      <c r="AQ63" s="31" t="n"/>
    </row>
    <row r="64" ht="20.15" customFormat="1" customHeight="1" s="32">
      <c r="A64" s="44" t="n"/>
      <c r="B64" s="44" t="n"/>
      <c r="C64" s="44" t="n"/>
      <c r="D64" s="38" t="n"/>
      <c r="E64" s="38" t="n"/>
      <c r="F64" s="38" t="n"/>
      <c r="G64" s="38" t="n"/>
      <c r="H64" s="149" t="n"/>
      <c r="I64" s="20" t="n"/>
      <c r="J64" s="21" t="n"/>
      <c r="K64" s="21" t="inlineStr">
        <is>
          <t>--- БЮДЖЕТ ПРОЕКТА ---</t>
        </is>
      </c>
      <c r="L64" s="22" t="inlineStr"/>
      <c r="M64" s="22" t="inlineStr"/>
      <c r="N64" s="22" t="inlineStr"/>
      <c r="O64" s="22" t="inlineStr"/>
      <c r="P64" s="22" t="inlineStr"/>
      <c r="Q64" s="22" t="inlineStr"/>
      <c r="R64" s="22" t="inlineStr"/>
      <c r="S64" s="22" t="inlineStr"/>
      <c r="T64" s="22" t="inlineStr"/>
      <c r="U64" s="22" t="inlineStr"/>
      <c r="V64" s="22" t="inlineStr"/>
      <c r="W64" s="22" t="inlineStr"/>
      <c r="X64" s="22" t="inlineStr"/>
      <c r="Y64" s="22" t="inlineStr"/>
      <c r="Z64" s="22" t="inlineStr"/>
      <c r="AA64" s="22" t="inlineStr"/>
      <c r="AB64" s="22" t="inlineStr"/>
      <c r="AC64" s="22" t="n"/>
      <c r="AD64" s="22" t="n"/>
      <c r="AE64" s="22" t="n"/>
      <c r="AF64" s="22" t="n"/>
      <c r="AG64" s="22" t="n"/>
      <c r="AH64" s="22" t="n"/>
      <c r="AI64" s="22" t="n"/>
      <c r="AJ64" s="22" t="n"/>
      <c r="AK64" s="31" t="n"/>
      <c r="AL64" s="31" t="n"/>
      <c r="AM64" s="31" t="n"/>
      <c r="AN64" s="31" t="n"/>
      <c r="AO64" s="31" t="n"/>
      <c r="AP64" s="31" t="n"/>
      <c r="AQ64" s="31" t="n"/>
    </row>
    <row r="65" ht="20.15" customFormat="1" customHeight="1" s="32">
      <c r="A65" s="44" t="n"/>
      <c r="B65" s="44" t="n"/>
      <c r="C65" s="44" t="n"/>
      <c r="D65" s="38" t="n"/>
      <c r="E65" s="38" t="n"/>
      <c r="F65" s="38" t="n"/>
      <c r="G65" s="38" t="n"/>
      <c r="H65" s="149" t="n"/>
      <c r="I65" s="20" t="n"/>
      <c r="J65" s="21" t="n"/>
      <c r="K65" s="21" t="inlineStr">
        <is>
          <t>BAC</t>
        </is>
      </c>
      <c r="L65" s="22" t="n">
        <v>3799999999.2</v>
      </c>
      <c r="M65" s="22" t="n">
        <v>3799999999.2</v>
      </c>
      <c r="N65" s="22" t="n">
        <v>3799999999.2</v>
      </c>
      <c r="O65" s="22" t="n">
        <v>3799999999.2</v>
      </c>
      <c r="P65" s="22" t="n">
        <v>3799999999.2</v>
      </c>
      <c r="Q65" s="22" t="n">
        <v>3799999999.2</v>
      </c>
      <c r="R65" s="22" t="n">
        <v>3799999999.2</v>
      </c>
      <c r="S65" s="22" t="n">
        <v>3799999999.2</v>
      </c>
      <c r="T65" s="22" t="n">
        <v>3799999999.2</v>
      </c>
      <c r="U65" s="22" t="n">
        <v>3799999999.2</v>
      </c>
      <c r="V65" s="22" t="n">
        <v>3799999999.2</v>
      </c>
      <c r="W65" s="22" t="n">
        <v>3799999999.2</v>
      </c>
      <c r="X65" s="22" t="n">
        <v>3799999999.2</v>
      </c>
      <c r="Y65" s="22" t="n">
        <v>3799999999.2</v>
      </c>
      <c r="Z65" s="22" t="n">
        <v>3799999999.2</v>
      </c>
      <c r="AA65" s="22" t="n">
        <v>3799999999.2</v>
      </c>
      <c r="AB65" s="22" t="n">
        <v>3799999999.2</v>
      </c>
      <c r="AC65" s="22" t="n"/>
      <c r="AD65" s="22" t="n"/>
      <c r="AE65" s="22" t="n"/>
      <c r="AF65" s="22" t="n"/>
      <c r="AG65" s="22" t="n"/>
      <c r="AH65" s="22" t="n"/>
      <c r="AI65" s="22" t="n"/>
      <c r="AJ65" s="22" t="n"/>
      <c r="AK65" s="31" t="n"/>
      <c r="AL65" s="31" t="n"/>
      <c r="AM65" s="31" t="n"/>
      <c r="AN65" s="31" t="n"/>
      <c r="AO65" s="31" t="n"/>
      <c r="AP65" s="31" t="n"/>
      <c r="AQ65" s="31" t="n"/>
    </row>
    <row r="66" ht="20.15" customFormat="1" customHeight="1" s="32">
      <c r="A66" s="44" t="n"/>
      <c r="B66" s="44" t="n"/>
      <c r="C66" s="44" t="n"/>
      <c r="D66" s="38" t="n"/>
      <c r="E66" s="38" t="n"/>
      <c r="F66" s="38" t="n"/>
      <c r="G66" s="38" t="n"/>
      <c r="H66" s="149" t="n"/>
      <c r="I66" s="20" t="n"/>
      <c r="J66" s="21" t="n"/>
      <c r="K66" s="21" t="inlineStr">
        <is>
          <t>CV&gt;0</t>
        </is>
      </c>
      <c r="L66" s="22" t="n">
        <v>-41785563.58</v>
      </c>
      <c r="M66" s="22" t="n">
        <v>-78125492.11</v>
      </c>
      <c r="N66" s="22" t="n">
        <v>-109019784.69</v>
      </c>
      <c r="O66" s="22" t="n">
        <v>-107429337.46</v>
      </c>
      <c r="P66" s="22" t="n">
        <v>-135686477.53</v>
      </c>
      <c r="Q66" s="22" t="n">
        <v>-102283112.16</v>
      </c>
      <c r="R66" s="22" t="n">
        <v>-77561672.78999996</v>
      </c>
      <c r="S66" s="22" t="n">
        <v>-175740596.34</v>
      </c>
      <c r="T66" s="22" t="n">
        <v>-195734271.86</v>
      </c>
      <c r="U66" s="22" t="n">
        <v>-212747052.1600001</v>
      </c>
      <c r="V66" s="22" t="n">
        <v>-297131511.3800001</v>
      </c>
      <c r="W66" s="22" t="n">
        <v>-269584073.6800001</v>
      </c>
      <c r="X66" s="22" t="n">
        <v>-445119912.7600001</v>
      </c>
      <c r="Y66" s="22" t="n">
        <v>-561233028.3400002</v>
      </c>
      <c r="Z66" s="22" t="n">
        <v>-529476220.5300002</v>
      </c>
      <c r="AA66" s="22" t="n">
        <v>-488805924.7700002</v>
      </c>
      <c r="AB66" s="22" t="n">
        <v>-615338396.4500003</v>
      </c>
      <c r="AC66" s="22" t="n"/>
      <c r="AD66" s="22" t="n"/>
      <c r="AE66" s="22" t="n"/>
      <c r="AF66" s="22" t="n"/>
      <c r="AG66" s="22" t="n"/>
      <c r="AH66" s="22" t="n"/>
      <c r="AI66" s="22" t="n"/>
      <c r="AJ66" s="22" t="n"/>
      <c r="AK66" s="31" t="n"/>
      <c r="AL66" s="31" t="n"/>
      <c r="AM66" s="31" t="n"/>
      <c r="AN66" s="31" t="n"/>
      <c r="AO66" s="31" t="n"/>
      <c r="AP66" s="31" t="n"/>
      <c r="AQ66" s="31" t="n"/>
    </row>
    <row r="67" ht="20.15" customFormat="1" customHeight="1" s="32">
      <c r="A67" s="44" t="n"/>
      <c r="B67" s="44" t="n"/>
      <c r="C67" s="44" t="n"/>
      <c r="D67" s="38" t="n"/>
      <c r="E67" s="38" t="n"/>
      <c r="F67" s="38" t="n"/>
      <c r="G67" s="38" t="n"/>
      <c r="H67" s="149" t="n"/>
      <c r="I67" s="20" t="n"/>
      <c r="J67" s="21" t="n"/>
      <c r="K67" s="21" t="inlineStr">
        <is>
          <t>CPI&gt;1</t>
        </is>
      </c>
      <c r="L67" s="22" t="n">
        <v>0.1152974315373084</v>
      </c>
      <c r="M67" s="22" t="n">
        <v>0.172946137249051</v>
      </c>
      <c r="N67" s="22" t="n">
        <v>0.2305948493125272</v>
      </c>
      <c r="O67" s="22" t="n">
        <v>0.3929001664783517</v>
      </c>
      <c r="P67" s="22" t="n">
        <v>0.5506400371506273</v>
      </c>
      <c r="Q67" s="22" t="n">
        <v>0.7233901488640514</v>
      </c>
      <c r="R67" s="22" t="n">
        <v>0.8153143754947955</v>
      </c>
      <c r="S67" s="22" t="n">
        <v>0.6963956455063931</v>
      </c>
      <c r="T67" s="22" t="n">
        <v>0.7162322849975622</v>
      </c>
      <c r="U67" s="22" t="n">
        <v>0.7338901109266341</v>
      </c>
      <c r="V67" s="22" t="n">
        <v>0.68767679896339</v>
      </c>
      <c r="W67" s="22" t="n">
        <v>0.732366631118166</v>
      </c>
      <c r="X67" s="22" t="n">
        <v>0.6565818879785241</v>
      </c>
      <c r="Y67" s="22" t="n">
        <v>0.6481219785793281</v>
      </c>
      <c r="Z67" s="22" t="n">
        <v>0.6933542601187999</v>
      </c>
      <c r="AA67" s="22" t="n">
        <v>0.73585314920457</v>
      </c>
      <c r="AB67" s="22" t="n">
        <v>0.705875249465142</v>
      </c>
      <c r="AC67" s="22" t="n"/>
      <c r="AD67" s="22" t="n"/>
      <c r="AE67" s="22" t="n"/>
      <c r="AF67" s="22" t="n"/>
      <c r="AG67" s="22" t="n"/>
      <c r="AH67" s="22" t="n"/>
      <c r="AI67" s="22" t="n"/>
      <c r="AJ67" s="22" t="n"/>
      <c r="AK67" s="31" t="n"/>
      <c r="AL67" s="31" t="n"/>
      <c r="AM67" s="31" t="n"/>
      <c r="AN67" s="31" t="n"/>
      <c r="AO67" s="31" t="n"/>
      <c r="AP67" s="31" t="n"/>
      <c r="AQ67" s="31" t="n"/>
    </row>
    <row r="68" ht="20.15" customFormat="1" customHeight="1" s="32">
      <c r="A68" s="44" t="n"/>
      <c r="B68" s="44" t="n"/>
      <c r="C68" s="44" t="n"/>
      <c r="D68" s="38" t="n"/>
      <c r="E68" s="38" t="n"/>
      <c r="F68" s="38" t="n"/>
      <c r="G68" s="38" t="n"/>
      <c r="H68" s="149" t="n"/>
      <c r="I68" s="20" t="n"/>
      <c r="J68" s="21" t="n"/>
      <c r="K68" s="21" t="inlineStr">
        <is>
          <t>EAC</t>
        </is>
      </c>
      <c r="L68" s="22" t="n">
        <v>32958236350.39416</v>
      </c>
      <c r="M68" s="22" t="n">
        <v>21972158844.62231</v>
      </c>
      <c r="N68" s="22" t="n">
        <v>16479119158.68436</v>
      </c>
      <c r="O68" s="22" t="n">
        <v>9671668081.131687</v>
      </c>
      <c r="P68" s="22" t="n">
        <v>6901060116.993477</v>
      </c>
      <c r="Q68" s="22" t="n">
        <v>5253043610.238801</v>
      </c>
      <c r="R68" s="22" t="n">
        <v>4660778852.199028</v>
      </c>
      <c r="S68" s="22" t="n">
        <v>5456668236.9715</v>
      </c>
      <c r="T68" s="22" t="n">
        <v>5305541342.935881</v>
      </c>
      <c r="U68" s="22" t="n">
        <v>5177886910.619348</v>
      </c>
      <c r="V68" s="22" t="n">
        <v>5525851686.327289</v>
      </c>
      <c r="W68" s="22" t="n">
        <v>5188658026.920505</v>
      </c>
      <c r="X68" s="22" t="n">
        <v>5787549228.473833</v>
      </c>
      <c r="Y68" s="22" t="n">
        <v>5863093869.350848</v>
      </c>
      <c r="Z68" s="22" t="n">
        <v>5480603809.29787</v>
      </c>
      <c r="AA68" s="22" t="n">
        <v>5164073841.781692</v>
      </c>
      <c r="AB68" s="22" t="n">
        <v>5383387506.615862</v>
      </c>
      <c r="AC68" s="22" t="n"/>
      <c r="AD68" s="22" t="n"/>
      <c r="AE68" s="22" t="n"/>
      <c r="AF68" s="22" t="n"/>
      <c r="AG68" s="22" t="n"/>
      <c r="AH68" s="22" t="n"/>
      <c r="AI68" s="22" t="n"/>
      <c r="AJ68" s="22" t="n"/>
      <c r="AK68" s="31" t="n"/>
      <c r="AL68" s="31" t="n"/>
      <c r="AM68" s="31" t="n"/>
      <c r="AN68" s="31" t="n"/>
      <c r="AO68" s="31" t="n"/>
      <c r="AP68" s="31" t="n"/>
      <c r="AQ68" s="31" t="n"/>
    </row>
    <row r="69" ht="20.15" customFormat="1" customHeight="1" s="32">
      <c r="A69" s="44" t="n"/>
      <c r="B69" s="44" t="n"/>
      <c r="C69" s="44" t="n"/>
      <c r="D69" s="38" t="n"/>
      <c r="E69" s="38" t="n"/>
      <c r="F69" s="38" t="n"/>
      <c r="G69" s="38" t="n"/>
      <c r="H69" s="149" t="n"/>
      <c r="I69" s="20" t="n"/>
      <c r="J69" s="21" t="n"/>
      <c r="K69" s="21" t="inlineStr">
        <is>
          <t>ETC</t>
        </is>
      </c>
      <c r="L69" s="22" t="n">
        <v>32911005150.81416</v>
      </c>
      <c r="M69" s="22" t="n">
        <v>21877696445.46231</v>
      </c>
      <c r="N69" s="22" t="n">
        <v>16337425559.94436</v>
      </c>
      <c r="O69" s="22" t="n">
        <v>9494713103.501688</v>
      </c>
      <c r="P69" s="22" t="n">
        <v>6599105139.363477</v>
      </c>
      <c r="Q69" s="22" t="n">
        <v>4883269678.688801</v>
      </c>
      <c r="R69" s="22" t="n">
        <v>4240812907.379028</v>
      </c>
      <c r="S69" s="22" t="n">
        <v>4877820820.1315</v>
      </c>
      <c r="T69" s="22" t="n">
        <v>4615771994.58588</v>
      </c>
      <c r="U69" s="22" t="n">
        <v>4378416237.429348</v>
      </c>
      <c r="V69" s="22" t="n">
        <v>4574492612.157289</v>
      </c>
      <c r="W69" s="22" t="n">
        <v>4181369306.510505</v>
      </c>
      <c r="X69" s="22" t="n">
        <v>4491403518.103833</v>
      </c>
      <c r="Y69" s="22" t="n">
        <v>4268129153.810848</v>
      </c>
      <c r="Z69" s="22" t="n">
        <v>3753933089.08787</v>
      </c>
      <c r="AA69" s="22" t="n">
        <v>3313565598.741692</v>
      </c>
      <c r="AB69" s="22" t="n">
        <v>3291287486.705862</v>
      </c>
      <c r="AC69" s="22" t="n"/>
      <c r="AD69" s="22" t="n"/>
      <c r="AE69" s="22" t="n"/>
      <c r="AF69" s="22" t="n"/>
      <c r="AG69" s="22" t="n"/>
      <c r="AH69" s="22" t="n"/>
      <c r="AI69" s="22" t="n"/>
      <c r="AJ69" s="22" t="n"/>
      <c r="AK69" s="31" t="n"/>
      <c r="AL69" s="31" t="n"/>
      <c r="AM69" s="31" t="n"/>
      <c r="AN69" s="31" t="n"/>
      <c r="AO69" s="31" t="n"/>
      <c r="AP69" s="31" t="n"/>
      <c r="AQ69" s="31" t="n"/>
    </row>
    <row r="70" ht="20.15" customFormat="1" customHeight="1" s="32">
      <c r="A70" s="44" t="n"/>
      <c r="B70" s="44" t="n"/>
      <c r="C70" s="44" t="n"/>
      <c r="D70" s="38" t="n"/>
      <c r="E70" s="38" t="n"/>
      <c r="F70" s="38" t="n"/>
      <c r="G70" s="38" t="n"/>
      <c r="H70" s="149" t="n"/>
      <c r="I70" s="20" t="n"/>
      <c r="J70" s="21" t="n"/>
      <c r="K70" s="21" t="inlineStr">
        <is>
          <t>VAC</t>
        </is>
      </c>
      <c r="L70" s="22" t="n">
        <v>29158236351.19416</v>
      </c>
      <c r="M70" s="22" t="n">
        <v>18172158845.42231</v>
      </c>
      <c r="N70" s="22" t="n">
        <v>12679119159.48436</v>
      </c>
      <c r="O70" s="22" t="n">
        <v>5871668081.931686</v>
      </c>
      <c r="P70" s="22" t="n">
        <v>3101060117.793477</v>
      </c>
      <c r="Q70" s="22" t="n">
        <v>1453043611.038801</v>
      </c>
      <c r="R70" s="22" t="n">
        <v>860778852.9990277</v>
      </c>
      <c r="S70" s="22" t="n">
        <v>1656668237.7715</v>
      </c>
      <c r="T70" s="22" t="n">
        <v>1505541343.73588</v>
      </c>
      <c r="U70" s="22" t="n">
        <v>1377886911.419347</v>
      </c>
      <c r="V70" s="22" t="n">
        <v>1725851687.127288</v>
      </c>
      <c r="W70" s="22" t="n">
        <v>1388658027.720504</v>
      </c>
      <c r="X70" s="22" t="n">
        <v>1987549229.273833</v>
      </c>
      <c r="Y70" s="22" t="n">
        <v>2063093870.150848</v>
      </c>
      <c r="Z70" s="22" t="n">
        <v>1680603810.097869</v>
      </c>
      <c r="AA70" s="22" t="n">
        <v>1364073842.581691</v>
      </c>
      <c r="AB70" s="22" t="n">
        <v>1583387507.415862</v>
      </c>
      <c r="AC70" s="22" t="n"/>
      <c r="AD70" s="22" t="n"/>
      <c r="AE70" s="22" t="n"/>
      <c r="AF70" s="22" t="n"/>
      <c r="AG70" s="22" t="n"/>
      <c r="AH70" s="22" t="n"/>
      <c r="AI70" s="22" t="n"/>
      <c r="AJ70" s="22" t="n"/>
      <c r="AK70" s="31" t="n"/>
      <c r="AL70" s="31" t="n"/>
      <c r="AM70" s="31" t="n"/>
      <c r="AN70" s="31" t="n"/>
      <c r="AO70" s="31" t="n"/>
      <c r="AP70" s="31" t="n"/>
      <c r="AQ70" s="31" t="n"/>
    </row>
    <row r="71" ht="20.15" customFormat="1" customHeight="1" s="32">
      <c r="A71" s="44" t="n"/>
      <c r="B71" s="44" t="n"/>
      <c r="C71" s="44" t="n"/>
      <c r="D71" s="38" t="n"/>
      <c r="E71" s="38" t="n"/>
      <c r="F71" s="38" t="n"/>
      <c r="G71" s="38" t="n"/>
      <c r="H71" s="149" t="n"/>
      <c r="I71" s="20" t="n"/>
      <c r="J71" s="21" t="n"/>
      <c r="K71" s="21" t="inlineStr">
        <is>
          <t>PC $</t>
        </is>
      </c>
      <c r="L71" s="22" t="n">
        <v>0.01242926304998511</v>
      </c>
      <c r="M71" s="22" t="n">
        <v>0.02485852609997021</v>
      </c>
      <c r="N71" s="22" t="n">
        <v>0.03728778914995532</v>
      </c>
      <c r="O71" s="22" t="n">
        <v>0.04656709938611939</v>
      </c>
      <c r="P71" s="22" t="n">
        <v>0.07946183623514985</v>
      </c>
      <c r="Q71" s="22" t="n">
        <v>0.09730892937574924</v>
      </c>
      <c r="R71" s="22" t="n">
        <v>0.1105173539232668</v>
      </c>
      <c r="S71" s="22" t="n">
        <v>0.1523282676215428</v>
      </c>
      <c r="T71" s="22" t="n">
        <v>0.1815182496040038</v>
      </c>
      <c r="U71" s="22" t="n">
        <v>0.2103870193048183</v>
      </c>
      <c r="V71" s="22" t="n">
        <v>0.2503576511500753</v>
      </c>
      <c r="W71" s="22" t="n">
        <v>0.2650759791110686</v>
      </c>
      <c r="X71" s="22" t="n">
        <v>0.3410909764849665</v>
      </c>
      <c r="Y71" s="22" t="n">
        <v>0.4197275568094164</v>
      </c>
      <c r="Z71" s="22" t="n">
        <v>0.454387031729871</v>
      </c>
      <c r="AA71" s="22" t="n">
        <v>0.4869758535341002</v>
      </c>
      <c r="AB71" s="22" t="n">
        <v>0.5505526369343269</v>
      </c>
      <c r="AC71" s="22" t="n"/>
      <c r="AD71" s="22" t="n"/>
      <c r="AE71" s="22" t="n"/>
      <c r="AF71" s="22" t="n"/>
      <c r="AG71" s="22" t="n"/>
      <c r="AH71" s="22" t="n"/>
      <c r="AI71" s="22" t="n"/>
      <c r="AJ71" s="22" t="n"/>
      <c r="AK71" s="31" t="n"/>
      <c r="AL71" s="31" t="n"/>
      <c r="AM71" s="31" t="n"/>
      <c r="AN71" s="31" t="n"/>
      <c r="AO71" s="31" t="n"/>
      <c r="AP71" s="31" t="n"/>
      <c r="AQ71" s="31" t="n"/>
    </row>
    <row r="72" ht="20.15" customFormat="1" customHeight="1" s="32">
      <c r="A72" s="44" t="n"/>
      <c r="B72" s="44" t="n"/>
      <c r="C72" s="44" t="n"/>
      <c r="D72" s="38" t="n"/>
      <c r="E72" s="38" t="n"/>
      <c r="F72" s="38" t="n"/>
      <c r="G72" s="38" t="n"/>
      <c r="H72" s="149" t="n"/>
      <c r="I72" s="20" t="n"/>
      <c r="J72" s="21" t="n"/>
      <c r="K72" s="21" t="inlineStr">
        <is>
          <t>--- СРОКИ ПРОЕКТА ---</t>
        </is>
      </c>
      <c r="L72" s="22" t="inlineStr"/>
      <c r="M72" s="22" t="inlineStr"/>
      <c r="N72" s="22" t="inlineStr"/>
      <c r="O72" s="22" t="inlineStr"/>
      <c r="P72" s="22" t="inlineStr"/>
      <c r="Q72" s="22" t="inlineStr"/>
      <c r="R72" s="22" t="inlineStr"/>
      <c r="S72" s="22" t="inlineStr"/>
      <c r="T72" s="22" t="inlineStr"/>
      <c r="U72" s="22" t="inlineStr"/>
      <c r="V72" s="22" t="inlineStr"/>
      <c r="W72" s="22" t="inlineStr"/>
      <c r="X72" s="22" t="inlineStr"/>
      <c r="Y72" s="22" t="inlineStr"/>
      <c r="Z72" s="22" t="inlineStr"/>
      <c r="AA72" s="22" t="inlineStr"/>
      <c r="AB72" s="22" t="inlineStr"/>
      <c r="AC72" s="22" t="n"/>
      <c r="AD72" s="22" t="n"/>
      <c r="AE72" s="22" t="n"/>
      <c r="AF72" s="22" t="n"/>
      <c r="AG72" s="22" t="n"/>
      <c r="AH72" s="22" t="n"/>
      <c r="AI72" s="22" t="n"/>
      <c r="AJ72" s="22" t="n"/>
      <c r="AK72" s="31" t="n"/>
      <c r="AL72" s="31" t="n"/>
      <c r="AM72" s="31" t="n"/>
      <c r="AN72" s="31" t="n"/>
      <c r="AO72" s="31" t="n"/>
      <c r="AP72" s="31" t="n"/>
      <c r="AQ72" s="31" t="n"/>
    </row>
    <row r="73" ht="20.15" customFormat="1" customHeight="1" s="32">
      <c r="A73" s="44" t="n"/>
      <c r="B73" s="44" t="n"/>
      <c r="C73" s="44" t="n"/>
      <c r="D73" s="38" t="n"/>
      <c r="E73" s="38" t="n"/>
      <c r="F73" s="38" t="n"/>
      <c r="G73" s="38" t="n"/>
      <c r="H73" s="149" t="n"/>
      <c r="I73" s="20" t="n"/>
      <c r="J73" s="21" t="n"/>
      <c r="K73" s="21" t="inlineStr">
        <is>
          <t>SV</t>
        </is>
      </c>
      <c r="L73" s="22" t="n">
        <v>-1866888.3</v>
      </c>
      <c r="M73" s="22" t="n">
        <v>-22471827.95</v>
      </c>
      <c r="N73" s="22" t="n">
        <v>-37631131.65000001</v>
      </c>
      <c r="O73" s="22" t="n">
        <v>-32275516.23</v>
      </c>
      <c r="P73" s="22" t="n">
        <v>-47351879.47999999</v>
      </c>
      <c r="Q73" s="22" t="n">
        <v>-142207587.1518182</v>
      </c>
      <c r="R73" s="22" t="n">
        <v>-263372161.4736363</v>
      </c>
      <c r="S73" s="22" t="n">
        <v>-401901948.4454546</v>
      </c>
      <c r="T73" s="22" t="n">
        <v>-478709817.1972728</v>
      </c>
      <c r="U73" s="22" t="n">
        <v>-503713424.919091</v>
      </c>
      <c r="V73" s="22" t="n">
        <v>-547584224.2209091</v>
      </c>
      <c r="W73" s="22" t="n">
        <v>-620586944.7401299</v>
      </c>
      <c r="X73" s="22" t="n">
        <v>-663863447.9193507</v>
      </c>
      <c r="Y73" s="22" t="n">
        <v>-645721882.7885716</v>
      </c>
      <c r="Z73" s="22" t="n">
        <v>-696618835.1792209</v>
      </c>
      <c r="AA73" s="22" t="n">
        <v>-746470781.4598703</v>
      </c>
      <c r="AB73" s="22" t="n">
        <v>-786788962.1587014</v>
      </c>
      <c r="AC73" s="22" t="n"/>
      <c r="AD73" s="22" t="n"/>
      <c r="AE73" s="22" t="n"/>
      <c r="AF73" s="22" t="n"/>
      <c r="AG73" s="22" t="n"/>
      <c r="AH73" s="22" t="n"/>
      <c r="AI73" s="22" t="n"/>
      <c r="AJ73" s="22" t="n"/>
      <c r="AK73" s="31" t="n"/>
      <c r="AL73" s="31" t="n"/>
      <c r="AM73" s="31" t="n"/>
      <c r="AN73" s="31" t="n"/>
      <c r="AO73" s="31" t="n"/>
      <c r="AP73" s="31" t="n"/>
      <c r="AQ73" s="31" t="n"/>
    </row>
    <row r="74" ht="20.15" customFormat="1" customHeight="1" s="32">
      <c r="A74" s="44" t="n"/>
      <c r="B74" s="44" t="n"/>
      <c r="C74" s="44" t="n"/>
      <c r="D74" s="38" t="n"/>
      <c r="E74" s="38" t="n"/>
      <c r="F74" s="38" t="n"/>
      <c r="G74" s="38" t="n"/>
      <c r="H74" s="149" t="n"/>
      <c r="I74" s="20" t="n"/>
      <c r="J74" s="21" t="n"/>
      <c r="K74" s="21" t="inlineStr">
        <is>
          <t>SPI</t>
        </is>
      </c>
      <c r="L74" s="22" t="n">
        <v>0.744699884279359</v>
      </c>
      <c r="M74" s="22" t="n">
        <v>0.4209595352695727</v>
      </c>
      <c r="N74" s="22" t="n">
        <v>0.4647441758851966</v>
      </c>
      <c r="O74" s="22" t="n">
        <v>0.6829553084526651</v>
      </c>
      <c r="P74" s="22" t="n">
        <v>0.7783363199096512</v>
      </c>
      <c r="Q74" s="22" t="n">
        <v>0.6528968995701893</v>
      </c>
      <c r="R74" s="22" t="n">
        <v>0.565232077533344</v>
      </c>
      <c r="S74" s="22" t="n">
        <v>0.5007483595837867</v>
      </c>
      <c r="T74" s="22" t="n">
        <v>0.5078773270320832</v>
      </c>
      <c r="U74" s="22" t="n">
        <v>0.5380628099619721</v>
      </c>
      <c r="V74" s="22" t="n">
        <v>0.5443677369957942</v>
      </c>
      <c r="W74" s="22" t="n">
        <v>0.5431121353932219</v>
      </c>
      <c r="X74" s="22" t="n">
        <v>0.5617742683971754</v>
      </c>
      <c r="Y74" s="22" t="n">
        <v>0.6155166809446446</v>
      </c>
      <c r="Z74" s="22" t="n">
        <v>0.6321607719427084</v>
      </c>
      <c r="AA74" s="22" t="n">
        <v>0.6459158019066276</v>
      </c>
      <c r="AB74" s="22" t="n">
        <v>0.6524093752719705</v>
      </c>
      <c r="AC74" s="22" t="n"/>
      <c r="AD74" s="22" t="n"/>
      <c r="AE74" s="22" t="n"/>
      <c r="AF74" s="22" t="n"/>
      <c r="AG74" s="22" t="n"/>
      <c r="AH74" s="22" t="n"/>
      <c r="AI74" s="22" t="n"/>
      <c r="AJ74" s="22" t="n"/>
      <c r="AK74" s="31" t="n"/>
      <c r="AL74" s="31" t="n"/>
      <c r="AM74" s="31" t="n"/>
      <c r="AN74" s="31" t="n"/>
      <c r="AO74" s="31" t="n"/>
      <c r="AP74" s="31" t="n"/>
      <c r="AQ74" s="31" t="n"/>
    </row>
    <row r="75" ht="20.15" customFormat="1" customHeight="1" s="32">
      <c r="A75" s="44" t="n"/>
      <c r="B75" s="44" t="n"/>
      <c r="C75" s="44" t="n"/>
      <c r="D75" s="38" t="n"/>
      <c r="E75" s="38" t="n"/>
      <c r="F75" s="38" t="n"/>
      <c r="G75" s="38" t="n"/>
      <c r="H75" s="149" t="n"/>
      <c r="I75" s="20" t="n"/>
      <c r="J75" s="21" t="n"/>
      <c r="K75" s="21" t="inlineStr">
        <is>
          <t>TCPI</t>
        </is>
      </c>
      <c r="L75" s="22" t="n">
        <v>1.000492233623876</v>
      </c>
      <c r="M75" s="22" t="n">
        <v>1.005974657062482</v>
      </c>
      <c r="N75" s="22" t="n">
        <v>1.010089600117491</v>
      </c>
      <c r="O75" s="22" t="n">
        <v>1.008727360967309</v>
      </c>
      <c r="P75" s="22" t="n">
        <v>1.013203253559928</v>
      </c>
      <c r="Q75" s="22" t="n">
        <v>1.041945409063245</v>
      </c>
      <c r="R75" s="22" t="n">
        <v>1.082452638663762</v>
      </c>
      <c r="S75" s="22" t="n">
        <v>1.134191360690995</v>
      </c>
      <c r="T75" s="22" t="n">
        <v>1.169319640192305</v>
      </c>
      <c r="U75" s="22" t="n">
        <v>1.185902093293215</v>
      </c>
      <c r="V75" s="22" t="n">
        <v>1.210756180653881</v>
      </c>
      <c r="W75" s="22" t="n">
        <v>1.254160956638188</v>
      </c>
      <c r="X75" s="22" t="n">
        <v>1.290516968095732</v>
      </c>
      <c r="Y75" s="22" t="n">
        <v>1.30450730712305</v>
      </c>
      <c r="Z75" s="22" t="n">
        <v>1.365451531170025</v>
      </c>
      <c r="AA75" s="22" t="n">
        <v>1.441221724098169</v>
      </c>
      <c r="AB75" s="22" t="n">
        <v>1.512082568553156</v>
      </c>
      <c r="AC75" s="22" t="n"/>
      <c r="AD75" s="22" t="n"/>
      <c r="AE75" s="22" t="n"/>
      <c r="AF75" s="22" t="n"/>
      <c r="AG75" s="22" t="n"/>
      <c r="AH75" s="22" t="n"/>
      <c r="AI75" s="22" t="n"/>
      <c r="AJ75" s="22" t="n"/>
      <c r="AK75" s="31" t="n"/>
      <c r="AL75" s="31" t="n"/>
      <c r="AM75" s="31" t="n"/>
      <c r="AN75" s="31" t="n"/>
      <c r="AO75" s="31" t="n"/>
      <c r="AP75" s="31" t="n"/>
      <c r="AQ75" s="31" t="n"/>
    </row>
    <row r="76" ht="20.15" customFormat="1" customHeight="1" s="32">
      <c r="A76" s="44" t="n"/>
      <c r="B76" s="44" t="n"/>
      <c r="C76" s="44" t="n"/>
      <c r="D76" s="38" t="n"/>
      <c r="E76" s="38" t="n"/>
      <c r="F76" s="38" t="n"/>
      <c r="G76" s="38" t="n"/>
      <c r="H76" s="149" t="n"/>
      <c r="I76" s="20" t="n"/>
      <c r="J76" s="21" t="n"/>
      <c r="K76" s="21" t="inlineStr">
        <is>
          <t>PCwork</t>
        </is>
      </c>
      <c r="L76" s="22" t="n">
        <v>0.001433062105564855</v>
      </c>
      <c r="M76" s="22" t="n">
        <v>0.004299186066694566</v>
      </c>
      <c r="N76" s="22" t="n">
        <v>0.008598372120231236</v>
      </c>
      <c r="O76" s="22" t="n">
        <v>0.01829622110122026</v>
      </c>
      <c r="P76" s="22" t="n">
        <v>0.04375486845657998</v>
      </c>
      <c r="Q76" s="22" t="n">
        <v>0.07039232090692471</v>
      </c>
      <c r="R76" s="22" t="n">
        <v>0.09010638739528555</v>
      </c>
      <c r="S76" s="22" t="n">
        <v>0.1060807422591749</v>
      </c>
      <c r="T76" s="22" t="n">
        <v>0.1300092306826335</v>
      </c>
      <c r="U76" s="22" t="n">
        <v>0.154400952935137</v>
      </c>
      <c r="V76" s="22" t="n">
        <v>0.1721651481388768</v>
      </c>
      <c r="W76" s="22" t="n">
        <v>0.1941328018119227</v>
      </c>
      <c r="X76" s="22" t="n">
        <v>0.2239541573129377</v>
      </c>
      <c r="Y76" s="22" t="n">
        <v>0.2720346545835862</v>
      </c>
      <c r="Z76" s="22" t="n">
        <v>0.3150511841926423</v>
      </c>
      <c r="AA76" s="22" t="n">
        <v>0.3583427154096511</v>
      </c>
      <c r="AB76" s="22" t="n">
        <v>0.3886214799397097</v>
      </c>
      <c r="AC76" s="22" t="n"/>
      <c r="AD76" s="22" t="n"/>
      <c r="AE76" s="22" t="n"/>
      <c r="AF76" s="22" t="n"/>
      <c r="AG76" s="22" t="n"/>
      <c r="AH76" s="22" t="n"/>
      <c r="AI76" s="22" t="n"/>
      <c r="AJ76" s="22" t="n"/>
      <c r="AK76" s="31" t="n"/>
      <c r="AL76" s="31" t="n"/>
      <c r="AM76" s="31" t="n"/>
      <c r="AN76" s="31" t="n"/>
      <c r="AO76" s="31" t="n"/>
      <c r="AP76" s="31" t="n"/>
      <c r="AQ76" s="31" t="n"/>
    </row>
    <row r="77" ht="20.15" customFormat="1" customHeight="1" s="32">
      <c r="A77" s="44" t="n"/>
      <c r="B77" s="44" t="n"/>
      <c r="C77" s="44" t="n"/>
      <c r="D77" s="38" t="n"/>
      <c r="E77" s="38" t="n"/>
      <c r="F77" s="38" t="n"/>
      <c r="G77" s="38" t="n"/>
      <c r="H77" s="149" t="n"/>
      <c r="I77" s="20" t="n"/>
      <c r="J77" s="21" t="n"/>
      <c r="K77" s="21" t="inlineStr">
        <is>
          <t>FtW</t>
        </is>
      </c>
      <c r="L77" s="22" t="n">
        <v>33.57057054492808</v>
      </c>
      <c r="M77" s="22" t="n">
        <v>59.388130937551</v>
      </c>
      <c r="N77" s="22" t="n">
        <v>53.79303560369011</v>
      </c>
      <c r="O77" s="22" t="n">
        <v>36.60561634207244</v>
      </c>
      <c r="P77" s="22" t="n">
        <v>32.11979109866283</v>
      </c>
      <c r="Q77" s="22" t="n">
        <v>38.29088484944229</v>
      </c>
      <c r="R77" s="22" t="n">
        <v>44.2296199980356</v>
      </c>
      <c r="S77" s="22" t="n">
        <v>49.92527588264006</v>
      </c>
      <c r="T77" s="22" t="n">
        <v>49.22448526319175</v>
      </c>
      <c r="U77" s="22" t="n">
        <v>46.46297706724405</v>
      </c>
      <c r="V77" s="22" t="n">
        <v>45.92483775391918</v>
      </c>
      <c r="W77" s="22" t="n">
        <v>46.03100975068362</v>
      </c>
      <c r="X77" s="22" t="n">
        <v>44.50186027802355</v>
      </c>
      <c r="Y77" s="22" t="n">
        <v>40.61628348013582</v>
      </c>
      <c r="Z77" s="22" t="n">
        <v>39.54690184772443</v>
      </c>
      <c r="AA77" s="22" t="n">
        <v>38.70473508498242</v>
      </c>
      <c r="AB77" s="22" t="n">
        <v>38.31949838179169</v>
      </c>
      <c r="AC77" s="22" t="n"/>
      <c r="AD77" s="22" t="n"/>
      <c r="AE77" s="22" t="n"/>
      <c r="AF77" s="22" t="n"/>
      <c r="AG77" s="22" t="n"/>
      <c r="AH77" s="22" t="n"/>
      <c r="AI77" s="22" t="n"/>
      <c r="AJ77" s="22" t="n"/>
      <c r="AK77" s="31" t="n"/>
      <c r="AL77" s="31" t="n"/>
      <c r="AM77" s="31" t="n"/>
      <c r="AN77" s="31" t="n"/>
      <c r="AO77" s="31" t="n"/>
      <c r="AP77" s="31" t="n"/>
      <c r="AQ77" s="31" t="n"/>
    </row>
    <row r="78" ht="20.15" customFormat="1" customHeight="1" s="32">
      <c r="A78" s="44" t="n"/>
      <c r="B78" s="44" t="n"/>
      <c r="C78" s="44" t="n"/>
      <c r="D78" s="38" t="n"/>
      <c r="E78" s="38" t="n"/>
      <c r="F78" s="38" t="n"/>
      <c r="G78" s="38" t="n"/>
      <c r="H78" s="149" t="n"/>
      <c r="I78" s="20" t="n"/>
      <c r="J78" s="21" t="n"/>
      <c r="K78" s="21" t="inlineStr">
        <is>
          <t>PC</t>
        </is>
      </c>
      <c r="L78" s="22" t="n">
        <v>0.001433062105564855</v>
      </c>
      <c r="M78" s="22" t="n">
        <v>0.004299186066694566</v>
      </c>
      <c r="N78" s="22" t="n">
        <v>0.008598372120231236</v>
      </c>
      <c r="O78" s="22" t="n">
        <v>0.01829622110122026</v>
      </c>
      <c r="P78" s="22" t="n">
        <v>0.04375486845657998</v>
      </c>
      <c r="Q78" s="22" t="n">
        <v>0.07039232090692471</v>
      </c>
      <c r="R78" s="22" t="n">
        <v>0.09010638739528555</v>
      </c>
      <c r="S78" s="22" t="n">
        <v>0.1060807422591749</v>
      </c>
      <c r="T78" s="22" t="n">
        <v>0.1300092306826335</v>
      </c>
      <c r="U78" s="22" t="n">
        <v>0.154400952935137</v>
      </c>
      <c r="V78" s="22" t="n">
        <v>0.1721651481388768</v>
      </c>
      <c r="W78" s="22" t="n">
        <v>0.1941328018119227</v>
      </c>
      <c r="X78" s="22" t="n">
        <v>0.2239541573129377</v>
      </c>
      <c r="Y78" s="22" t="n">
        <v>0.2720346545835862</v>
      </c>
      <c r="Z78" s="22" t="n">
        <v>0.3150511841926423</v>
      </c>
      <c r="AA78" s="22" t="n">
        <v>0.3583427154096511</v>
      </c>
      <c r="AB78" s="22" t="n">
        <v>0.3886214799397097</v>
      </c>
      <c r="AC78" s="22" t="n"/>
      <c r="AD78" s="22" t="n"/>
      <c r="AE78" s="22" t="n"/>
      <c r="AF78" s="22" t="n"/>
      <c r="AG78" s="22" t="n"/>
      <c r="AH78" s="22" t="n"/>
      <c r="AI78" s="22" t="n"/>
      <c r="AJ78" s="22" t="n"/>
      <c r="AK78" s="31" t="n"/>
      <c r="AL78" s="31" t="n"/>
      <c r="AM78" s="31" t="n"/>
      <c r="AN78" s="31" t="n"/>
      <c r="AO78" s="31" t="n"/>
      <c r="AP78" s="31" t="n"/>
      <c r="AQ78" s="31" t="n"/>
    </row>
    <row r="79" ht="20.15" customFormat="1" customHeight="1" s="32">
      <c r="A79" s="44" t="n"/>
      <c r="B79" s="44" t="n"/>
      <c r="C79" s="44" t="n"/>
      <c r="D79" s="38" t="n"/>
      <c r="E79" s="38" t="n"/>
      <c r="F79" s="38" t="n"/>
      <c r="G79" s="38" t="n"/>
      <c r="H79" s="149" t="n"/>
      <c r="I79" s="20" t="n"/>
      <c r="J79" s="21" t="n"/>
      <c r="K79" s="21" t="n"/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  <c r="V79" s="22" t="n"/>
      <c r="W79" s="22" t="n"/>
      <c r="X79" s="22" t="n"/>
      <c r="Y79" s="22" t="n"/>
      <c r="Z79" s="22" t="n"/>
      <c r="AA79" s="22" t="n"/>
      <c r="AB79" s="22" t="n"/>
      <c r="AC79" s="22" t="n"/>
      <c r="AD79" s="22" t="n"/>
      <c r="AE79" s="22" t="n"/>
      <c r="AF79" s="22" t="n"/>
      <c r="AG79" s="22" t="n"/>
      <c r="AH79" s="22" t="n"/>
      <c r="AI79" s="22" t="n"/>
      <c r="AJ79" s="22" t="n"/>
      <c r="AK79" s="31" t="n"/>
      <c r="AL79" s="31" t="n"/>
      <c r="AM79" s="31" t="n"/>
      <c r="AN79" s="31" t="n"/>
      <c r="AO79" s="31" t="n"/>
      <c r="AP79" s="31" t="n"/>
      <c r="AQ79" s="31" t="n"/>
    </row>
    <row r="80" ht="20.15" customFormat="1" customHeight="1" s="32">
      <c r="A80" s="44" t="n"/>
      <c r="B80" s="44" t="n"/>
      <c r="C80" s="44" t="n"/>
      <c r="D80" s="38" t="n"/>
      <c r="E80" s="38" t="n"/>
      <c r="F80" s="38" t="n"/>
      <c r="G80" s="38" t="n"/>
      <c r="H80" s="149" t="n"/>
      <c r="I80" s="20" t="n"/>
      <c r="J80" s="21" t="n"/>
      <c r="K80" s="21" t="n"/>
      <c r="L80" s="22" t="n"/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  <c r="V80" s="22" t="n"/>
      <c r="W80" s="22" t="n"/>
      <c r="X80" s="22" t="n"/>
      <c r="Y80" s="22" t="n"/>
      <c r="Z80" s="22" t="n"/>
      <c r="AA80" s="22" t="n"/>
      <c r="AB80" s="22" t="n"/>
      <c r="AC80" s="22" t="n"/>
      <c r="AD80" s="22" t="n"/>
      <c r="AE80" s="22" t="n"/>
      <c r="AF80" s="22" t="n"/>
      <c r="AG80" s="22" t="n"/>
      <c r="AH80" s="22" t="n"/>
      <c r="AI80" s="22" t="n"/>
      <c r="AJ80" s="22" t="n"/>
      <c r="AK80" s="31" t="n"/>
      <c r="AL80" s="31" t="n"/>
      <c r="AM80" s="31" t="n"/>
      <c r="AN80" s="31" t="n"/>
      <c r="AO80" s="31" t="n"/>
      <c r="AP80" s="31" t="n"/>
      <c r="AQ80" s="31" t="n"/>
    </row>
    <row r="81" ht="20.15" customFormat="1" customHeight="1" s="32">
      <c r="A81" s="44" t="n"/>
      <c r="B81" s="44" t="n"/>
      <c r="C81" s="44" t="n"/>
      <c r="D81" s="38" t="n"/>
      <c r="E81" s="38" t="n"/>
      <c r="F81" s="38" t="n"/>
      <c r="G81" s="38" t="n"/>
      <c r="H81" s="149" t="n"/>
      <c r="I81" s="20" t="n"/>
      <c r="J81" s="21" t="n"/>
      <c r="K81" s="21" t="n"/>
      <c r="L81" s="22" t="n"/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  <c r="V81" s="22" t="n"/>
      <c r="W81" s="22" t="n"/>
      <c r="X81" s="22" t="n"/>
      <c r="Y81" s="22" t="n"/>
      <c r="Z81" s="22" t="n"/>
      <c r="AA81" s="22" t="n"/>
      <c r="AB81" s="22" t="n"/>
      <c r="AC81" s="22" t="n"/>
      <c r="AD81" s="22" t="n"/>
      <c r="AE81" s="22" t="n"/>
      <c r="AF81" s="22" t="n"/>
      <c r="AG81" s="22" t="n"/>
      <c r="AH81" s="22" t="n"/>
      <c r="AI81" s="22" t="n"/>
      <c r="AJ81" s="22" t="n"/>
      <c r="AK81" s="31" t="n"/>
      <c r="AL81" s="31" t="n"/>
      <c r="AM81" s="31" t="n"/>
      <c r="AN81" s="31" t="n"/>
      <c r="AO81" s="31" t="n"/>
      <c r="AP81" s="31" t="n"/>
      <c r="AQ81" s="31" t="n"/>
    </row>
    <row r="82" ht="20.15" customFormat="1" customHeight="1" s="32">
      <c r="A82" s="44" t="n"/>
      <c r="B82" s="44" t="n"/>
      <c r="C82" s="44" t="n"/>
      <c r="D82" s="38" t="n"/>
      <c r="E82" s="38" t="n"/>
      <c r="F82" s="38" t="n"/>
      <c r="G82" s="38" t="n"/>
      <c r="H82" s="149" t="n"/>
      <c r="I82" s="20" t="n"/>
      <c r="J82" s="21" t="n"/>
      <c r="K82" s="21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2" t="n"/>
      <c r="W82" s="22" t="n"/>
      <c r="X82" s="22" t="n"/>
      <c r="Y82" s="22" t="n"/>
      <c r="Z82" s="22" t="n"/>
      <c r="AA82" s="22" t="n"/>
      <c r="AB82" s="22" t="n"/>
      <c r="AC82" s="22" t="n"/>
      <c r="AD82" s="22" t="n"/>
      <c r="AE82" s="22" t="n"/>
      <c r="AF82" s="22" t="n"/>
      <c r="AG82" s="22" t="n"/>
      <c r="AH82" s="22" t="n"/>
      <c r="AI82" s="22" t="n"/>
      <c r="AJ82" s="22" t="n"/>
      <c r="AK82" s="31" t="n"/>
      <c r="AL82" s="31" t="n"/>
      <c r="AM82" s="31" t="n"/>
      <c r="AN82" s="31" t="n"/>
      <c r="AO82" s="31" t="n"/>
      <c r="AP82" s="31" t="n"/>
      <c r="AQ82" s="31" t="n"/>
    </row>
    <row r="83" ht="20.15" customFormat="1" customHeight="1" s="32">
      <c r="A83" s="44" t="n"/>
      <c r="B83" s="44" t="n"/>
      <c r="C83" s="44" t="n"/>
      <c r="D83" s="38" t="n"/>
      <c r="E83" s="38" t="n"/>
      <c r="F83" s="38" t="n"/>
      <c r="G83" s="38" t="n"/>
      <c r="H83" s="149" t="n"/>
      <c r="I83" s="20" t="n"/>
      <c r="J83" s="21" t="n"/>
      <c r="K83" s="21" t="n"/>
      <c r="L83" s="22" t="n"/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  <c r="V83" s="22" t="n"/>
      <c r="W83" s="22" t="n"/>
      <c r="X83" s="22" t="n"/>
      <c r="Y83" s="22" t="n"/>
      <c r="Z83" s="22" t="n"/>
      <c r="AA83" s="22" t="n"/>
      <c r="AB83" s="22" t="n"/>
      <c r="AC83" s="22" t="n"/>
      <c r="AD83" s="22" t="n"/>
      <c r="AE83" s="22" t="n"/>
      <c r="AF83" s="22" t="n"/>
      <c r="AG83" s="22" t="n"/>
      <c r="AH83" s="22" t="n"/>
      <c r="AI83" s="22" t="n"/>
      <c r="AJ83" s="22" t="n"/>
      <c r="AK83" s="31" t="n"/>
      <c r="AL83" s="31" t="n"/>
      <c r="AM83" s="31" t="n"/>
      <c r="AN83" s="31" t="n"/>
      <c r="AO83" s="31" t="n"/>
      <c r="AP83" s="31" t="n"/>
      <c r="AQ83" s="31" t="n"/>
    </row>
    <row r="84" ht="20.15" customFormat="1" customHeight="1" s="32">
      <c r="A84" s="44" t="n"/>
      <c r="B84" s="44" t="n"/>
      <c r="C84" s="44" t="n"/>
      <c r="D84" s="38" t="n"/>
      <c r="E84" s="38" t="n"/>
      <c r="F84" s="38" t="n"/>
      <c r="G84" s="38" t="n"/>
      <c r="H84" s="149" t="n"/>
      <c r="I84" s="20" t="n"/>
      <c r="J84" s="21" t="n"/>
      <c r="K84" s="21" t="n"/>
      <c r="L84" s="22" t="n"/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  <c r="V84" s="22" t="n"/>
      <c r="W84" s="22" t="n"/>
      <c r="X84" s="22" t="n"/>
      <c r="Y84" s="22" t="n"/>
      <c r="Z84" s="22" t="n"/>
      <c r="AA84" s="22" t="n"/>
      <c r="AB84" s="22" t="n"/>
      <c r="AC84" s="22" t="n"/>
      <c r="AD84" s="22" t="n"/>
      <c r="AE84" s="22" t="n"/>
      <c r="AF84" s="22" t="n"/>
      <c r="AG84" s="22" t="n"/>
      <c r="AH84" s="22" t="n"/>
      <c r="AI84" s="22" t="n"/>
      <c r="AJ84" s="22" t="n"/>
      <c r="AK84" s="31" t="n"/>
      <c r="AL84" s="31" t="n"/>
      <c r="AM84" s="31" t="n"/>
      <c r="AN84" s="31" t="n"/>
      <c r="AO84" s="31" t="n"/>
      <c r="AP84" s="31" t="n"/>
      <c r="AQ84" s="31" t="n"/>
    </row>
    <row r="85" ht="20.15" customFormat="1" customHeight="1" s="32">
      <c r="A85" s="44" t="n"/>
      <c r="B85" s="44" t="n"/>
      <c r="C85" s="44" t="n"/>
      <c r="D85" s="38" t="n"/>
      <c r="E85" s="38" t="n"/>
      <c r="F85" s="38" t="n"/>
      <c r="G85" s="38" t="n"/>
      <c r="H85" s="149" t="n"/>
      <c r="I85" s="20" t="n"/>
      <c r="J85" s="21" t="n"/>
      <c r="K85" s="21" t="n"/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  <c r="V85" s="22" t="n"/>
      <c r="W85" s="22" t="n"/>
      <c r="X85" s="22" t="n"/>
      <c r="Y85" s="22" t="n"/>
      <c r="Z85" s="22" t="n"/>
      <c r="AA85" s="22" t="n"/>
      <c r="AB85" s="22" t="n"/>
      <c r="AC85" s="22" t="n"/>
      <c r="AD85" s="22" t="n"/>
      <c r="AE85" s="22" t="n"/>
      <c r="AF85" s="22" t="n"/>
      <c r="AG85" s="22" t="n"/>
      <c r="AH85" s="22" t="n"/>
      <c r="AI85" s="22" t="n"/>
      <c r="AJ85" s="22" t="n"/>
      <c r="AK85" s="31" t="n"/>
      <c r="AL85" s="31" t="n"/>
      <c r="AM85" s="31" t="n"/>
      <c r="AN85" s="31" t="n"/>
      <c r="AO85" s="31" t="n"/>
      <c r="AP85" s="31" t="n"/>
      <c r="AQ85" s="31" t="n"/>
    </row>
    <row r="86" ht="20.15" customFormat="1" customHeight="1" s="32">
      <c r="A86" s="44" t="n"/>
      <c r="B86" s="44" t="n"/>
      <c r="C86" s="44" t="n"/>
      <c r="D86" s="38" t="n"/>
      <c r="E86" s="38" t="n"/>
      <c r="F86" s="38" t="n"/>
      <c r="G86" s="38" t="n"/>
      <c r="H86" s="149" t="n"/>
      <c r="I86" s="20" t="n"/>
      <c r="J86" s="21" t="n"/>
      <c r="K86" s="21" t="n"/>
      <c r="L86" s="22" t="n"/>
      <c r="M86" s="22" t="n"/>
      <c r="N86" s="22" t="n"/>
      <c r="O86" s="22" t="n"/>
      <c r="P86" s="22" t="n"/>
      <c r="Q86" s="22" t="n"/>
      <c r="R86" s="22" t="n"/>
      <c r="S86" s="22" t="n"/>
      <c r="T86" s="22" t="n"/>
      <c r="U86" s="22" t="n"/>
      <c r="V86" s="22" t="n"/>
      <c r="W86" s="22" t="n"/>
      <c r="X86" s="22" t="n"/>
      <c r="Y86" s="22" t="n"/>
      <c r="Z86" s="22" t="n"/>
      <c r="AA86" s="22" t="n"/>
      <c r="AB86" s="22" t="n"/>
      <c r="AC86" s="22" t="n"/>
      <c r="AD86" s="22" t="n"/>
      <c r="AE86" s="22" t="n"/>
      <c r="AF86" s="22" t="n"/>
      <c r="AG86" s="22" t="n"/>
      <c r="AH86" s="22" t="n"/>
      <c r="AI86" s="22" t="n"/>
      <c r="AJ86" s="22" t="n"/>
      <c r="AK86" s="31" t="n"/>
      <c r="AL86" s="31" t="n"/>
      <c r="AM86" s="31" t="n"/>
      <c r="AN86" s="31" t="n"/>
      <c r="AO86" s="31" t="n"/>
      <c r="AP86" s="31" t="n"/>
      <c r="AQ86" s="31" t="n"/>
    </row>
    <row r="87" ht="20.15" customFormat="1" customHeight="1" s="32">
      <c r="A87" s="44" t="n"/>
      <c r="B87" s="44" t="n"/>
      <c r="C87" s="44" t="n"/>
      <c r="D87" s="38" t="n"/>
      <c r="E87" s="38" t="n"/>
      <c r="F87" s="38" t="n"/>
      <c r="G87" s="38" t="n"/>
      <c r="H87" s="149" t="n"/>
      <c r="I87" s="20" t="n"/>
      <c r="J87" s="21" t="n"/>
      <c r="K87" s="21" t="n"/>
      <c r="L87" s="22" t="n"/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2" t="n"/>
      <c r="W87" s="22" t="n"/>
      <c r="X87" s="22" t="n"/>
      <c r="Y87" s="22" t="n"/>
      <c r="Z87" s="22" t="n"/>
      <c r="AA87" s="22" t="n"/>
      <c r="AB87" s="22" t="n"/>
      <c r="AC87" s="22" t="n"/>
      <c r="AD87" s="22" t="n"/>
      <c r="AE87" s="22" t="n"/>
      <c r="AF87" s="22" t="n"/>
      <c r="AG87" s="22" t="n"/>
      <c r="AH87" s="22" t="n"/>
      <c r="AI87" s="22" t="n"/>
      <c r="AJ87" s="22" t="n"/>
      <c r="AK87" s="31" t="n"/>
      <c r="AL87" s="31" t="n"/>
      <c r="AM87" s="31" t="n"/>
      <c r="AN87" s="31" t="n"/>
      <c r="AO87" s="31" t="n"/>
      <c r="AP87" s="31" t="n"/>
      <c r="AQ87" s="31" t="n"/>
    </row>
    <row r="88" ht="20.15" customFormat="1" customHeight="1" s="32">
      <c r="A88" s="44" t="n"/>
      <c r="B88" s="44" t="n"/>
      <c r="C88" s="44" t="n"/>
      <c r="D88" s="38" t="n"/>
      <c r="E88" s="38" t="n"/>
      <c r="F88" s="38" t="n"/>
      <c r="G88" s="38" t="n"/>
      <c r="H88" s="149" t="n"/>
      <c r="I88" s="20" t="n"/>
      <c r="J88" s="21" t="n"/>
      <c r="K88" s="21" t="n"/>
      <c r="L88" s="22" t="n"/>
      <c r="M88" s="22" t="n"/>
      <c r="N88" s="22" t="n"/>
      <c r="O88" s="22" t="n"/>
      <c r="P88" s="22" t="n"/>
      <c r="Q88" s="22" t="n"/>
      <c r="R88" s="22" t="n"/>
      <c r="S88" s="22" t="n"/>
      <c r="T88" s="22" t="n"/>
      <c r="U88" s="22" t="n"/>
      <c r="V88" s="22" t="n"/>
      <c r="W88" s="22" t="n"/>
      <c r="X88" s="22" t="n"/>
      <c r="Y88" s="22" t="n"/>
      <c r="Z88" s="22" t="n"/>
      <c r="AA88" s="22" t="n"/>
      <c r="AB88" s="22" t="n"/>
      <c r="AC88" s="22" t="n"/>
      <c r="AD88" s="22" t="n"/>
      <c r="AE88" s="22" t="n"/>
      <c r="AF88" s="22" t="n"/>
      <c r="AG88" s="22" t="n"/>
      <c r="AH88" s="22" t="n"/>
      <c r="AI88" s="22" t="n"/>
      <c r="AJ88" s="22" t="n"/>
      <c r="AK88" s="31" t="n"/>
      <c r="AL88" s="31" t="n"/>
      <c r="AM88" s="31" t="n"/>
      <c r="AN88" s="31" t="n"/>
      <c r="AO88" s="31" t="n"/>
      <c r="AP88" s="31" t="n"/>
      <c r="AQ88" s="31" t="n"/>
    </row>
    <row r="89" ht="20.15" customFormat="1" customHeight="1" s="32">
      <c r="A89" s="44" t="n"/>
      <c r="B89" s="44" t="n"/>
      <c r="C89" s="44" t="n"/>
      <c r="D89" s="38" t="n"/>
      <c r="E89" s="38" t="n"/>
      <c r="F89" s="38" t="n"/>
      <c r="G89" s="38" t="n"/>
      <c r="H89" s="149" t="n"/>
      <c r="I89" s="20" t="n"/>
      <c r="J89" s="21" t="n"/>
      <c r="K89" s="21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2" t="n"/>
      <c r="W89" s="22" t="n"/>
      <c r="X89" s="22" t="n"/>
      <c r="Y89" s="22" t="n"/>
      <c r="Z89" s="22" t="n"/>
      <c r="AA89" s="22" t="n"/>
      <c r="AB89" s="22" t="n"/>
      <c r="AC89" s="22" t="n"/>
      <c r="AD89" s="22" t="n"/>
      <c r="AE89" s="22" t="n"/>
      <c r="AF89" s="22" t="n"/>
      <c r="AG89" s="22" t="n"/>
      <c r="AH89" s="22" t="n"/>
      <c r="AI89" s="22" t="n"/>
      <c r="AJ89" s="22" t="n"/>
      <c r="AK89" s="31" t="n"/>
      <c r="AL89" s="31" t="n"/>
      <c r="AM89" s="31" t="n"/>
      <c r="AN89" s="31" t="n"/>
      <c r="AO89" s="31" t="n"/>
      <c r="AP89" s="31" t="n"/>
      <c r="AQ89" s="31" t="n"/>
    </row>
    <row r="90" ht="20.15" customFormat="1" customHeight="1" s="32">
      <c r="A90" s="44" t="n"/>
      <c r="B90" s="44" t="n"/>
      <c r="C90" s="44" t="n"/>
      <c r="D90" s="38" t="n"/>
      <c r="E90" s="38" t="n"/>
      <c r="F90" s="38" t="n"/>
      <c r="G90" s="38" t="n"/>
      <c r="H90" s="149" t="n"/>
      <c r="I90" s="20" t="n"/>
      <c r="J90" s="21" t="n"/>
      <c r="K90" s="21" t="n"/>
      <c r="L90" s="22" t="n"/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  <c r="V90" s="22" t="n"/>
      <c r="W90" s="22" t="n"/>
      <c r="X90" s="22" t="n"/>
      <c r="Y90" s="22" t="n"/>
      <c r="Z90" s="22" t="n"/>
      <c r="AA90" s="22" t="n"/>
      <c r="AB90" s="22" t="n"/>
      <c r="AC90" s="22" t="n"/>
      <c r="AD90" s="22" t="n"/>
      <c r="AE90" s="22" t="n"/>
      <c r="AF90" s="22" t="n"/>
      <c r="AG90" s="22" t="n"/>
      <c r="AH90" s="22" t="n"/>
      <c r="AI90" s="22" t="n"/>
      <c r="AJ90" s="22" t="n"/>
      <c r="AK90" s="31" t="n"/>
      <c r="AL90" s="31" t="n"/>
      <c r="AM90" s="31" t="n"/>
      <c r="AN90" s="31" t="n"/>
      <c r="AO90" s="31" t="n"/>
      <c r="AP90" s="31" t="n"/>
      <c r="AQ90" s="31" t="n"/>
    </row>
    <row r="91" ht="20.15" customFormat="1" customHeight="1" s="32">
      <c r="A91" s="44" t="n"/>
      <c r="B91" s="44" t="n"/>
      <c r="C91" s="44" t="n"/>
      <c r="D91" s="38" t="n"/>
      <c r="E91" s="38" t="n"/>
      <c r="F91" s="38" t="n"/>
      <c r="G91" s="38" t="n"/>
      <c r="H91" s="149" t="n"/>
      <c r="I91" s="20" t="n"/>
      <c r="J91" s="21" t="n"/>
      <c r="K91" s="21" t="n"/>
      <c r="L91" s="22" t="n"/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  <c r="V91" s="22" t="n"/>
      <c r="W91" s="22" t="n"/>
      <c r="X91" s="22" t="n"/>
      <c r="Y91" s="22" t="n"/>
      <c r="Z91" s="22" t="n"/>
      <c r="AA91" s="22" t="n"/>
      <c r="AB91" s="22" t="n"/>
      <c r="AC91" s="22" t="n"/>
      <c r="AD91" s="22" t="n"/>
      <c r="AE91" s="22" t="n"/>
      <c r="AF91" s="22" t="n"/>
      <c r="AG91" s="22" t="n"/>
      <c r="AH91" s="22" t="n"/>
      <c r="AI91" s="22" t="n"/>
      <c r="AJ91" s="22" t="n"/>
      <c r="AK91" s="31" t="n"/>
      <c r="AL91" s="31" t="n"/>
      <c r="AM91" s="31" t="n"/>
      <c r="AN91" s="31" t="n"/>
      <c r="AO91" s="31" t="n"/>
      <c r="AP91" s="31" t="n"/>
      <c r="AQ91" s="31" t="n"/>
    </row>
    <row r="92" ht="20.15" customFormat="1" customHeight="1" s="32">
      <c r="A92" s="44" t="n"/>
      <c r="B92" s="44" t="n"/>
      <c r="C92" s="44" t="n"/>
      <c r="D92" s="38" t="n"/>
      <c r="E92" s="38" t="n"/>
      <c r="F92" s="38" t="n"/>
      <c r="G92" s="38" t="n"/>
      <c r="H92" s="149" t="n"/>
      <c r="I92" s="20" t="n"/>
      <c r="J92" s="21" t="n"/>
      <c r="K92" s="21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  <c r="Z92" s="22" t="n"/>
      <c r="AA92" s="22" t="n"/>
      <c r="AB92" s="22" t="n"/>
      <c r="AC92" s="22" t="n"/>
      <c r="AD92" s="22" t="n"/>
      <c r="AE92" s="22" t="n"/>
      <c r="AF92" s="22" t="n"/>
      <c r="AG92" s="22" t="n"/>
      <c r="AH92" s="22" t="n"/>
      <c r="AI92" s="22" t="n"/>
      <c r="AJ92" s="22" t="n"/>
      <c r="AK92" s="31" t="n"/>
      <c r="AL92" s="31" t="n"/>
      <c r="AM92" s="31" t="n"/>
      <c r="AN92" s="31" t="n"/>
      <c r="AO92" s="31" t="n"/>
      <c r="AP92" s="31" t="n"/>
      <c r="AQ92" s="31" t="n"/>
    </row>
    <row r="93" ht="20.15" customFormat="1" customHeight="1" s="32">
      <c r="A93" s="44" t="n"/>
      <c r="B93" s="44" t="n"/>
      <c r="C93" s="44" t="n"/>
      <c r="D93" s="38" t="n"/>
      <c r="E93" s="38" t="n"/>
      <c r="F93" s="38" t="n"/>
      <c r="G93" s="38" t="n"/>
      <c r="H93" s="149" t="n"/>
      <c r="I93" s="20" t="n"/>
      <c r="J93" s="21" t="n"/>
      <c r="K93" s="21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2" t="n"/>
      <c r="W93" s="22" t="n"/>
      <c r="X93" s="22" t="n"/>
      <c r="Y93" s="22" t="n"/>
      <c r="Z93" s="22" t="n"/>
      <c r="AA93" s="22" t="n"/>
      <c r="AB93" s="22" t="n"/>
      <c r="AC93" s="22" t="n"/>
      <c r="AD93" s="22" t="n"/>
      <c r="AE93" s="22" t="n"/>
      <c r="AF93" s="22" t="n"/>
      <c r="AG93" s="22" t="n"/>
      <c r="AH93" s="22" t="n"/>
      <c r="AI93" s="22" t="n"/>
      <c r="AJ93" s="22" t="n"/>
      <c r="AK93" s="31" t="n"/>
      <c r="AL93" s="31" t="n"/>
      <c r="AM93" s="31" t="n"/>
      <c r="AN93" s="31" t="n"/>
      <c r="AO93" s="31" t="n"/>
      <c r="AP93" s="31" t="n"/>
      <c r="AQ93" s="31" t="n"/>
    </row>
    <row r="94" ht="20.15" customFormat="1" customHeight="1" s="32">
      <c r="A94" s="44" t="n"/>
      <c r="B94" s="44" t="n"/>
      <c r="C94" s="44" t="n"/>
      <c r="D94" s="38" t="n"/>
      <c r="E94" s="38" t="n"/>
      <c r="F94" s="38" t="n"/>
      <c r="G94" s="38" t="n"/>
      <c r="H94" s="149" t="n"/>
      <c r="I94" s="20" t="n"/>
      <c r="J94" s="21" t="n"/>
      <c r="K94" s="21" t="n"/>
      <c r="L94" s="22" t="n"/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  <c r="V94" s="22" t="n"/>
      <c r="W94" s="22" t="n"/>
      <c r="X94" s="22" t="n"/>
      <c r="Y94" s="22" t="n"/>
      <c r="Z94" s="22" t="n"/>
      <c r="AA94" s="22" t="n"/>
      <c r="AB94" s="22" t="n"/>
      <c r="AC94" s="22" t="n"/>
      <c r="AD94" s="22" t="n"/>
      <c r="AE94" s="22" t="n"/>
      <c r="AF94" s="22" t="n"/>
      <c r="AG94" s="22" t="n"/>
      <c r="AH94" s="22" t="n"/>
      <c r="AI94" s="22" t="n"/>
      <c r="AJ94" s="22" t="n"/>
      <c r="AK94" s="31" t="n"/>
      <c r="AL94" s="31" t="n"/>
      <c r="AM94" s="31" t="n"/>
      <c r="AN94" s="31" t="n"/>
      <c r="AO94" s="31" t="n"/>
      <c r="AP94" s="31" t="n"/>
      <c r="AQ94" s="31" t="n"/>
    </row>
    <row r="95" ht="20.15" customFormat="1" customHeight="1" s="32">
      <c r="A95" s="44" t="n"/>
      <c r="B95" s="44" t="n"/>
      <c r="C95" s="44" t="n"/>
      <c r="D95" s="38" t="n"/>
      <c r="E95" s="38" t="n"/>
      <c r="F95" s="38" t="n"/>
      <c r="G95" s="38" t="n"/>
      <c r="H95" s="149" t="n"/>
      <c r="I95" s="20" t="n"/>
      <c r="J95" s="21" t="n"/>
      <c r="K95" s="21" t="n"/>
      <c r="L95" s="22" t="n"/>
      <c r="M95" s="22" t="n"/>
      <c r="N95" s="22" t="n"/>
      <c r="O95" s="22" t="n"/>
      <c r="P95" s="22" t="n"/>
      <c r="Q95" s="22" t="n"/>
      <c r="R95" s="22" t="n"/>
      <c r="S95" s="22" t="n"/>
      <c r="T95" s="22" t="n"/>
      <c r="U95" s="22" t="n"/>
      <c r="V95" s="22" t="n"/>
      <c r="W95" s="22" t="n"/>
      <c r="X95" s="22" t="n"/>
      <c r="Y95" s="22" t="n"/>
      <c r="Z95" s="22" t="n"/>
      <c r="AA95" s="22" t="n"/>
      <c r="AB95" s="22" t="n"/>
      <c r="AC95" s="22" t="n"/>
      <c r="AD95" s="22" t="n"/>
      <c r="AE95" s="22" t="n"/>
      <c r="AF95" s="22" t="n"/>
      <c r="AG95" s="22" t="n"/>
      <c r="AH95" s="22" t="n"/>
      <c r="AI95" s="22" t="n"/>
      <c r="AJ95" s="22" t="n"/>
      <c r="AK95" s="31" t="n"/>
      <c r="AL95" s="31" t="n"/>
      <c r="AM95" s="31" t="n"/>
      <c r="AN95" s="31" t="n"/>
      <c r="AO95" s="31" t="n"/>
      <c r="AP95" s="31" t="n"/>
      <c r="AQ95" s="31" t="n"/>
    </row>
    <row r="96" ht="20.15" customFormat="1" customHeight="1" s="32">
      <c r="A96" s="44" t="n"/>
      <c r="B96" s="44" t="n"/>
      <c r="C96" s="44" t="n"/>
      <c r="D96" s="38" t="n"/>
      <c r="E96" s="38" t="n"/>
      <c r="F96" s="38" t="n"/>
      <c r="G96" s="38" t="n"/>
      <c r="H96" s="149" t="n"/>
      <c r="I96" s="20" t="n"/>
      <c r="J96" s="21" t="n"/>
      <c r="K96" s="21" t="n"/>
      <c r="L96" s="22" t="n"/>
      <c r="M96" s="22" t="n"/>
      <c r="N96" s="22" t="n"/>
      <c r="O96" s="22" t="n"/>
      <c r="P96" s="22" t="n"/>
      <c r="Q96" s="22" t="n"/>
      <c r="R96" s="22" t="n"/>
      <c r="S96" s="22" t="n"/>
      <c r="T96" s="22" t="n"/>
      <c r="U96" s="22" t="n"/>
      <c r="V96" s="22" t="n"/>
      <c r="W96" s="22" t="n"/>
      <c r="X96" s="22" t="n"/>
      <c r="Y96" s="22" t="n"/>
      <c r="Z96" s="22" t="n"/>
      <c r="AA96" s="22" t="n"/>
      <c r="AB96" s="22" t="n"/>
      <c r="AC96" s="22" t="n"/>
      <c r="AD96" s="22" t="n"/>
      <c r="AE96" s="22" t="n"/>
      <c r="AF96" s="22" t="n"/>
      <c r="AG96" s="22" t="n"/>
      <c r="AH96" s="22" t="n"/>
      <c r="AI96" s="22" t="n"/>
      <c r="AJ96" s="22" t="n"/>
      <c r="AK96" s="31" t="n"/>
      <c r="AL96" s="31" t="n"/>
      <c r="AM96" s="31" t="n"/>
      <c r="AN96" s="31" t="n"/>
      <c r="AO96" s="31" t="n"/>
      <c r="AP96" s="31" t="n"/>
      <c r="AQ96" s="31" t="n"/>
    </row>
    <row r="97" ht="20.15" customFormat="1" customHeight="1" s="32">
      <c r="A97" s="44" t="n"/>
      <c r="B97" s="44" t="n"/>
      <c r="C97" s="44" t="n"/>
      <c r="D97" s="38" t="n"/>
      <c r="E97" s="38" t="n"/>
      <c r="F97" s="38" t="n"/>
      <c r="G97" s="38" t="n"/>
      <c r="H97" s="149" t="n"/>
      <c r="I97" s="20" t="n"/>
      <c r="J97" s="21" t="n"/>
      <c r="K97" s="21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2" t="n"/>
      <c r="W97" s="22" t="n"/>
      <c r="X97" s="22" t="n"/>
      <c r="Y97" s="22" t="n"/>
      <c r="Z97" s="22" t="n"/>
      <c r="AA97" s="22" t="n"/>
      <c r="AB97" s="22" t="n"/>
      <c r="AC97" s="22" t="n"/>
      <c r="AD97" s="22" t="n"/>
      <c r="AE97" s="22" t="n"/>
      <c r="AF97" s="22" t="n"/>
      <c r="AG97" s="22" t="n"/>
      <c r="AH97" s="22" t="n"/>
      <c r="AI97" s="22" t="n"/>
      <c r="AJ97" s="22" t="n"/>
      <c r="AK97" s="31" t="n"/>
      <c r="AL97" s="31" t="n"/>
      <c r="AM97" s="31" t="n"/>
      <c r="AN97" s="31" t="n"/>
      <c r="AO97" s="31" t="n"/>
      <c r="AP97" s="31" t="n"/>
      <c r="AQ97" s="31" t="n"/>
    </row>
    <row r="98" ht="20.15" customFormat="1" customHeight="1" s="32">
      <c r="A98" s="44" t="n"/>
      <c r="B98" s="44" t="n"/>
      <c r="C98" s="44" t="n"/>
      <c r="D98" s="38" t="n"/>
      <c r="E98" s="38" t="n"/>
      <c r="F98" s="38" t="n"/>
      <c r="G98" s="38" t="n"/>
      <c r="H98" s="149" t="n"/>
      <c r="I98" s="20" t="n"/>
      <c r="J98" s="21" t="n"/>
      <c r="K98" s="21" t="n"/>
      <c r="L98" s="22" t="n"/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  <c r="V98" s="22" t="n"/>
      <c r="W98" s="22" t="n"/>
      <c r="X98" s="22" t="n"/>
      <c r="Y98" s="22" t="n"/>
      <c r="Z98" s="22" t="n"/>
      <c r="AA98" s="22" t="n"/>
      <c r="AB98" s="22" t="n"/>
      <c r="AC98" s="22" t="n"/>
      <c r="AD98" s="22" t="n"/>
      <c r="AE98" s="22" t="n"/>
      <c r="AF98" s="22" t="n"/>
      <c r="AG98" s="22" t="n"/>
      <c r="AH98" s="22" t="n"/>
      <c r="AI98" s="22" t="n"/>
      <c r="AJ98" s="22" t="n"/>
      <c r="AK98" s="31" t="n"/>
      <c r="AL98" s="31" t="n"/>
      <c r="AM98" s="31" t="n"/>
      <c r="AN98" s="31" t="n"/>
      <c r="AO98" s="31" t="n"/>
      <c r="AP98" s="31" t="n"/>
      <c r="AQ98" s="31" t="n"/>
    </row>
    <row r="99" ht="20.15" customFormat="1" customHeight="1" s="32">
      <c r="A99" s="44" t="n"/>
      <c r="B99" s="44" t="n"/>
      <c r="C99" s="44" t="n"/>
      <c r="D99" s="38" t="n"/>
      <c r="E99" s="38" t="n"/>
      <c r="F99" s="38" t="n"/>
      <c r="G99" s="38" t="n"/>
      <c r="H99" s="149" t="n"/>
      <c r="I99" s="20" t="n"/>
      <c r="J99" s="21" t="n"/>
      <c r="K99" s="21" t="n"/>
      <c r="L99" s="22" t="n"/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  <c r="V99" s="22" t="n"/>
      <c r="W99" s="22" t="n"/>
      <c r="X99" s="22" t="n"/>
      <c r="Y99" s="22" t="n"/>
      <c r="Z99" s="22" t="n"/>
      <c r="AA99" s="22" t="n"/>
      <c r="AB99" s="22" t="n"/>
      <c r="AC99" s="22" t="n"/>
      <c r="AD99" s="22" t="n"/>
      <c r="AE99" s="22" t="n"/>
      <c r="AF99" s="22" t="n"/>
      <c r="AG99" s="22" t="n"/>
      <c r="AH99" s="22" t="n"/>
      <c r="AI99" s="22" t="n"/>
      <c r="AJ99" s="22" t="n"/>
      <c r="AK99" s="31" t="n"/>
      <c r="AL99" s="31" t="n"/>
      <c r="AM99" s="31" t="n"/>
      <c r="AN99" s="31" t="n"/>
      <c r="AO99" s="31" t="n"/>
      <c r="AP99" s="31" t="n"/>
      <c r="AQ99" s="31" t="n"/>
    </row>
    <row r="100" ht="20.15" customFormat="1" customHeight="1" s="32">
      <c r="A100" s="44" t="n"/>
      <c r="B100" s="44" t="n"/>
      <c r="C100" s="44" t="n"/>
      <c r="D100" s="38" t="n"/>
      <c r="E100" s="38" t="n"/>
      <c r="F100" s="38" t="n"/>
      <c r="G100" s="38" t="n"/>
      <c r="H100" s="149" t="n"/>
      <c r="I100" s="20" t="n"/>
      <c r="J100" s="21" t="n"/>
      <c r="K100" s="21" t="n"/>
      <c r="L100" s="22" t="n"/>
      <c r="M100" s="22" t="n"/>
      <c r="N100" s="22" t="n"/>
      <c r="O100" s="22" t="n"/>
      <c r="P100" s="22" t="n"/>
      <c r="Q100" s="22" t="n"/>
      <c r="R100" s="22" t="n"/>
      <c r="S100" s="22" t="n"/>
      <c r="T100" s="22" t="n"/>
      <c r="U100" s="22" t="n"/>
      <c r="V100" s="22" t="n"/>
      <c r="W100" s="22" t="n"/>
      <c r="X100" s="22" t="n"/>
      <c r="Y100" s="22" t="n"/>
      <c r="Z100" s="22" t="n"/>
      <c r="AA100" s="22" t="n"/>
      <c r="AB100" s="22" t="n"/>
      <c r="AC100" s="22" t="n"/>
      <c r="AD100" s="22" t="n"/>
      <c r="AE100" s="22" t="n"/>
      <c r="AF100" s="22" t="n"/>
      <c r="AG100" s="22" t="n"/>
      <c r="AH100" s="22" t="n"/>
      <c r="AI100" s="22" t="n"/>
      <c r="AJ100" s="22" t="n"/>
      <c r="AK100" s="31" t="n"/>
      <c r="AL100" s="31" t="n"/>
      <c r="AM100" s="31" t="n"/>
      <c r="AN100" s="31" t="n"/>
      <c r="AO100" s="31" t="n"/>
      <c r="AP100" s="31" t="n"/>
      <c r="AQ100" s="31" t="n"/>
    </row>
    <row r="101" ht="20.15" customFormat="1" customHeight="1" s="32">
      <c r="A101" s="44" t="n"/>
      <c r="B101" s="44" t="n"/>
      <c r="C101" s="44" t="n"/>
      <c r="D101" s="38" t="n"/>
      <c r="E101" s="38" t="n"/>
      <c r="F101" s="38" t="n"/>
      <c r="G101" s="38" t="n"/>
      <c r="H101" s="149" t="n"/>
      <c r="I101" s="20" t="n"/>
      <c r="J101" s="21" t="n"/>
      <c r="K101" s="21" t="n"/>
      <c r="L101" s="22" t="n"/>
      <c r="M101" s="22" t="n"/>
      <c r="N101" s="22" t="n"/>
      <c r="O101" s="22" t="n"/>
      <c r="P101" s="22" t="n"/>
      <c r="Q101" s="22" t="n"/>
      <c r="R101" s="22" t="n"/>
      <c r="S101" s="22" t="n"/>
      <c r="T101" s="22" t="n"/>
      <c r="U101" s="22" t="n"/>
      <c r="V101" s="22" t="n"/>
      <c r="W101" s="22" t="n"/>
      <c r="X101" s="22" t="n"/>
      <c r="Y101" s="22" t="n"/>
      <c r="Z101" s="22" t="n"/>
      <c r="AA101" s="22" t="n"/>
      <c r="AB101" s="22" t="n"/>
      <c r="AC101" s="22" t="n"/>
      <c r="AD101" s="22" t="n"/>
      <c r="AE101" s="22" t="n"/>
      <c r="AF101" s="22" t="n"/>
      <c r="AG101" s="22" t="n"/>
      <c r="AH101" s="22" t="n"/>
      <c r="AI101" s="22" t="n"/>
      <c r="AJ101" s="22" t="n"/>
      <c r="AK101" s="31" t="n"/>
      <c r="AL101" s="31" t="n"/>
      <c r="AM101" s="31" t="n"/>
      <c r="AN101" s="31" t="n"/>
      <c r="AO101" s="31" t="n"/>
      <c r="AP101" s="31" t="n"/>
      <c r="AQ101" s="31" t="n"/>
    </row>
    <row r="102" ht="20.15" customFormat="1" customHeight="1" s="32">
      <c r="A102" s="44" t="n"/>
      <c r="B102" s="44" t="n"/>
      <c r="C102" s="44" t="n"/>
      <c r="D102" s="38" t="n"/>
      <c r="E102" s="38" t="n"/>
      <c r="F102" s="38" t="n"/>
      <c r="G102" s="38" t="n"/>
      <c r="H102" s="149" t="n"/>
      <c r="I102" s="20" t="n"/>
      <c r="J102" s="21" t="n"/>
      <c r="K102" s="21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2" t="n"/>
      <c r="W102" s="22" t="n"/>
      <c r="X102" s="22" t="n"/>
      <c r="Y102" s="22" t="n"/>
      <c r="Z102" s="22" t="n"/>
      <c r="AA102" s="22" t="n"/>
      <c r="AB102" s="22" t="n"/>
      <c r="AC102" s="22" t="n"/>
      <c r="AD102" s="22" t="n"/>
      <c r="AE102" s="22" t="n"/>
      <c r="AF102" s="22" t="n"/>
      <c r="AG102" s="22" t="n"/>
      <c r="AH102" s="22" t="n"/>
      <c r="AI102" s="22" t="n"/>
      <c r="AJ102" s="22" t="n"/>
      <c r="AK102" s="31" t="n"/>
      <c r="AL102" s="31" t="n"/>
      <c r="AM102" s="31" t="n"/>
      <c r="AN102" s="31" t="n"/>
      <c r="AO102" s="31" t="n"/>
      <c r="AP102" s="31" t="n"/>
      <c r="AQ102" s="31" t="n"/>
    </row>
    <row r="103" ht="20.15" customFormat="1" customHeight="1" s="32">
      <c r="A103" s="44" t="n"/>
      <c r="B103" s="44" t="n"/>
      <c r="C103" s="44" t="n"/>
      <c r="D103" s="38" t="n"/>
      <c r="E103" s="38" t="n"/>
      <c r="F103" s="38" t="n"/>
      <c r="G103" s="38" t="n"/>
      <c r="H103" s="149" t="n"/>
      <c r="I103" s="20" t="n"/>
      <c r="J103" s="21" t="n"/>
      <c r="K103" s="21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2" t="n"/>
      <c r="W103" s="22" t="n"/>
      <c r="X103" s="22" t="n"/>
      <c r="Y103" s="22" t="n"/>
      <c r="Z103" s="22" t="n"/>
      <c r="AA103" s="22" t="n"/>
      <c r="AB103" s="22" t="n"/>
      <c r="AC103" s="22" t="n"/>
      <c r="AD103" s="22" t="n"/>
      <c r="AE103" s="22" t="n"/>
      <c r="AF103" s="22" t="n"/>
      <c r="AG103" s="22" t="n"/>
      <c r="AH103" s="22" t="n"/>
      <c r="AI103" s="22" t="n"/>
      <c r="AJ103" s="22" t="n"/>
      <c r="AK103" s="31" t="n"/>
      <c r="AL103" s="31" t="n"/>
      <c r="AM103" s="31" t="n"/>
      <c r="AN103" s="31" t="n"/>
      <c r="AO103" s="31" t="n"/>
      <c r="AP103" s="31" t="n"/>
      <c r="AQ103" s="31" t="n"/>
    </row>
    <row r="104" ht="20.15" customFormat="1" customHeight="1" s="32">
      <c r="A104" s="44" t="n"/>
      <c r="B104" s="44" t="n"/>
      <c r="C104" s="44" t="n"/>
      <c r="D104" s="38" t="n"/>
      <c r="E104" s="38" t="n"/>
      <c r="F104" s="38" t="n"/>
      <c r="G104" s="38" t="n"/>
      <c r="H104" s="149" t="n"/>
      <c r="I104" s="20" t="n"/>
      <c r="J104" s="21" t="n"/>
      <c r="K104" s="21" t="n"/>
      <c r="L104" s="22" t="n"/>
      <c r="M104" s="22" t="n"/>
      <c r="N104" s="22" t="n"/>
      <c r="O104" s="22" t="n"/>
      <c r="P104" s="22" t="n"/>
      <c r="Q104" s="22" t="n"/>
      <c r="R104" s="22" t="n"/>
      <c r="S104" s="22" t="n"/>
      <c r="T104" s="22" t="n"/>
      <c r="U104" s="22" t="n"/>
      <c r="V104" s="22" t="n"/>
      <c r="W104" s="22" t="n"/>
      <c r="X104" s="22" t="n"/>
      <c r="Y104" s="22" t="n"/>
      <c r="Z104" s="22" t="n"/>
      <c r="AA104" s="22" t="n"/>
      <c r="AB104" s="22" t="n"/>
      <c r="AC104" s="22" t="n"/>
      <c r="AD104" s="22" t="n"/>
      <c r="AE104" s="22" t="n"/>
      <c r="AF104" s="22" t="n"/>
      <c r="AG104" s="22" t="n"/>
      <c r="AH104" s="22" t="n"/>
      <c r="AI104" s="22" t="n"/>
      <c r="AJ104" s="22" t="n"/>
      <c r="AK104" s="31" t="n"/>
      <c r="AL104" s="31" t="n"/>
      <c r="AM104" s="31" t="n"/>
      <c r="AN104" s="31" t="n"/>
      <c r="AO104" s="31" t="n"/>
      <c r="AP104" s="31" t="n"/>
      <c r="AQ104" s="31" t="n"/>
    </row>
    <row r="105" ht="20.15" customFormat="1" customHeight="1" s="32">
      <c r="A105" s="44" t="n"/>
      <c r="B105" s="44" t="n"/>
      <c r="C105" s="44" t="n"/>
      <c r="D105" s="38" t="n"/>
      <c r="E105" s="38" t="n"/>
      <c r="F105" s="38" t="n"/>
      <c r="G105" s="38" t="n"/>
      <c r="H105" s="149" t="n"/>
      <c r="I105" s="20" t="n"/>
      <c r="J105" s="21" t="n"/>
      <c r="K105" s="21" t="n"/>
      <c r="L105" s="22" t="n"/>
      <c r="M105" s="22" t="n"/>
      <c r="N105" s="22" t="n"/>
      <c r="O105" s="22" t="n"/>
      <c r="P105" s="22" t="n"/>
      <c r="Q105" s="22" t="n"/>
      <c r="R105" s="22" t="n"/>
      <c r="S105" s="22" t="n"/>
      <c r="T105" s="22" t="n"/>
      <c r="U105" s="22" t="n"/>
      <c r="V105" s="22" t="n"/>
      <c r="W105" s="22" t="n"/>
      <c r="X105" s="22" t="n"/>
      <c r="Y105" s="22" t="n"/>
      <c r="Z105" s="22" t="n"/>
      <c r="AA105" s="22" t="n"/>
      <c r="AB105" s="22" t="n"/>
      <c r="AC105" s="22" t="n"/>
      <c r="AD105" s="22" t="n"/>
      <c r="AE105" s="22" t="n"/>
      <c r="AF105" s="22" t="n"/>
      <c r="AG105" s="22" t="n"/>
      <c r="AH105" s="22" t="n"/>
      <c r="AI105" s="22" t="n"/>
      <c r="AJ105" s="22" t="n"/>
      <c r="AK105" s="31" t="n"/>
      <c r="AL105" s="31" t="n"/>
      <c r="AM105" s="31" t="n"/>
      <c r="AN105" s="31" t="n"/>
      <c r="AO105" s="31" t="n"/>
      <c r="AP105" s="31" t="n"/>
      <c r="AQ105" s="31" t="n"/>
    </row>
    <row r="106" ht="20.15" customFormat="1" customHeight="1" s="32">
      <c r="A106" s="44" t="n"/>
      <c r="B106" s="44" t="n"/>
      <c r="C106" s="44" t="n"/>
      <c r="D106" s="38" t="n"/>
      <c r="E106" s="38" t="n"/>
      <c r="F106" s="38" t="n"/>
      <c r="G106" s="38" t="n"/>
      <c r="H106" s="149" t="n"/>
      <c r="I106" s="20" t="n"/>
      <c r="J106" s="21" t="n"/>
      <c r="K106" s="21" t="n"/>
      <c r="L106" s="22" t="n"/>
      <c r="M106" s="22" t="n"/>
      <c r="N106" s="22" t="n"/>
      <c r="O106" s="22" t="n"/>
      <c r="P106" s="22" t="n"/>
      <c r="Q106" s="22" t="n"/>
      <c r="R106" s="22" t="n"/>
      <c r="S106" s="22" t="n"/>
      <c r="T106" s="22" t="n"/>
      <c r="U106" s="22" t="n"/>
      <c r="V106" s="22" t="n"/>
      <c r="W106" s="22" t="n"/>
      <c r="X106" s="22" t="n"/>
      <c r="Y106" s="22" t="n"/>
      <c r="Z106" s="22" t="n"/>
      <c r="AA106" s="22" t="n"/>
      <c r="AB106" s="22" t="n"/>
      <c r="AC106" s="22" t="n"/>
      <c r="AD106" s="22" t="n"/>
      <c r="AE106" s="22" t="n"/>
      <c r="AF106" s="22" t="n"/>
      <c r="AG106" s="22" t="n"/>
      <c r="AH106" s="22" t="n"/>
      <c r="AI106" s="22" t="n"/>
      <c r="AJ106" s="22" t="n"/>
      <c r="AK106" s="31" t="n"/>
      <c r="AL106" s="31" t="n"/>
      <c r="AM106" s="31" t="n"/>
      <c r="AN106" s="31" t="n"/>
      <c r="AO106" s="31" t="n"/>
      <c r="AP106" s="31" t="n"/>
      <c r="AQ106" s="31" t="n"/>
    </row>
    <row r="107" ht="20.15" customFormat="1" customHeight="1" s="32">
      <c r="A107" s="44" t="n"/>
      <c r="B107" s="44" t="n"/>
      <c r="C107" s="44" t="n"/>
      <c r="D107" s="38" t="n"/>
      <c r="E107" s="38" t="n"/>
      <c r="F107" s="38" t="n"/>
      <c r="G107" s="38" t="n"/>
      <c r="H107" s="149" t="n"/>
      <c r="I107" s="20" t="n"/>
      <c r="J107" s="21" t="n"/>
      <c r="K107" s="21" t="n"/>
      <c r="L107" s="22" t="n"/>
      <c r="M107" s="22" t="n"/>
      <c r="N107" s="22" t="n"/>
      <c r="O107" s="22" t="n"/>
      <c r="P107" s="22" t="n"/>
      <c r="Q107" s="22" t="n"/>
      <c r="R107" s="22" t="n"/>
      <c r="S107" s="22" t="n"/>
      <c r="T107" s="22" t="n"/>
      <c r="U107" s="22" t="n"/>
      <c r="V107" s="22" t="n"/>
      <c r="W107" s="22" t="n"/>
      <c r="X107" s="22" t="n"/>
      <c r="Y107" s="22" t="n"/>
      <c r="Z107" s="22" t="n"/>
      <c r="AA107" s="22" t="n"/>
      <c r="AB107" s="22" t="n"/>
      <c r="AC107" s="22" t="n"/>
      <c r="AD107" s="22" t="n"/>
      <c r="AE107" s="22" t="n"/>
      <c r="AF107" s="22" t="n"/>
      <c r="AG107" s="22" t="n"/>
      <c r="AH107" s="22" t="n"/>
      <c r="AI107" s="22" t="n"/>
      <c r="AJ107" s="22" t="n"/>
      <c r="AK107" s="31" t="n"/>
      <c r="AL107" s="31" t="n"/>
      <c r="AM107" s="31" t="n"/>
      <c r="AN107" s="31" t="n"/>
      <c r="AO107" s="31" t="n"/>
      <c r="AP107" s="31" t="n"/>
      <c r="AQ107" s="31" t="n"/>
    </row>
    <row r="108" ht="20.15" customFormat="1" customHeight="1" s="32">
      <c r="A108" s="44" t="n"/>
      <c r="B108" s="44" t="n"/>
      <c r="C108" s="44" t="n"/>
      <c r="D108" s="38" t="n"/>
      <c r="E108" s="38" t="n"/>
      <c r="F108" s="38" t="n"/>
      <c r="G108" s="38" t="n"/>
      <c r="H108" s="149" t="n"/>
      <c r="I108" s="20" t="n"/>
      <c r="J108" s="21" t="n"/>
      <c r="K108" s="21" t="n"/>
      <c r="L108" s="22" t="n"/>
      <c r="M108" s="22" t="n"/>
      <c r="N108" s="22" t="n"/>
      <c r="O108" s="22" t="n"/>
      <c r="P108" s="22" t="n"/>
      <c r="Q108" s="22" t="n"/>
      <c r="R108" s="22" t="n"/>
      <c r="S108" s="22" t="n"/>
      <c r="T108" s="22" t="n"/>
      <c r="U108" s="22" t="n"/>
      <c r="V108" s="22" t="n"/>
      <c r="W108" s="22" t="n"/>
      <c r="X108" s="22" t="n"/>
      <c r="Y108" s="22" t="n"/>
      <c r="Z108" s="22" t="n"/>
      <c r="AA108" s="22" t="n"/>
      <c r="AB108" s="22" t="n"/>
      <c r="AC108" s="22" t="n"/>
      <c r="AD108" s="22" t="n"/>
      <c r="AE108" s="22" t="n"/>
      <c r="AF108" s="22" t="n"/>
      <c r="AG108" s="22" t="n"/>
      <c r="AH108" s="22" t="n"/>
      <c r="AI108" s="22" t="n"/>
      <c r="AJ108" s="22" t="n"/>
      <c r="AK108" s="31" t="n"/>
      <c r="AL108" s="31" t="n"/>
      <c r="AM108" s="31" t="n"/>
      <c r="AN108" s="31" t="n"/>
      <c r="AO108" s="31" t="n"/>
      <c r="AP108" s="31" t="n"/>
      <c r="AQ108" s="31" t="n"/>
    </row>
    <row r="109" ht="20.15" customFormat="1" customHeight="1" s="32">
      <c r="A109" s="44" t="n"/>
      <c r="B109" s="44" t="n"/>
      <c r="C109" s="44" t="n"/>
      <c r="D109" s="38" t="n"/>
      <c r="E109" s="38" t="n"/>
      <c r="F109" s="38" t="n"/>
      <c r="G109" s="38" t="n"/>
      <c r="H109" s="149" t="n"/>
      <c r="I109" s="20" t="n"/>
      <c r="J109" s="21" t="n"/>
      <c r="K109" s="21" t="n"/>
      <c r="L109" s="22" t="n"/>
      <c r="M109" s="22" t="n"/>
      <c r="N109" s="22" t="n"/>
      <c r="O109" s="22" t="n"/>
      <c r="P109" s="22" t="n"/>
      <c r="Q109" s="22" t="n"/>
      <c r="R109" s="22" t="n"/>
      <c r="S109" s="22" t="n"/>
      <c r="T109" s="22" t="n"/>
      <c r="U109" s="22" t="n"/>
      <c r="V109" s="22" t="n"/>
      <c r="W109" s="22" t="n"/>
      <c r="X109" s="22" t="n"/>
      <c r="Y109" s="22" t="n"/>
      <c r="Z109" s="22" t="n"/>
      <c r="AA109" s="22" t="n"/>
      <c r="AB109" s="22" t="n"/>
      <c r="AC109" s="22" t="n"/>
      <c r="AD109" s="22" t="n"/>
      <c r="AE109" s="22" t="n"/>
      <c r="AF109" s="22" t="n"/>
      <c r="AG109" s="22" t="n"/>
      <c r="AH109" s="22" t="n"/>
      <c r="AI109" s="22" t="n"/>
      <c r="AJ109" s="22" t="n"/>
      <c r="AK109" s="31" t="n"/>
      <c r="AL109" s="31" t="n"/>
      <c r="AM109" s="31" t="n"/>
      <c r="AN109" s="31" t="n"/>
      <c r="AO109" s="31" t="n"/>
      <c r="AP109" s="31" t="n"/>
      <c r="AQ109" s="31" t="n"/>
    </row>
    <row r="110" ht="20.15" customFormat="1" customHeight="1" s="32">
      <c r="A110" s="44" t="n"/>
      <c r="B110" s="44" t="n"/>
      <c r="C110" s="44" t="n"/>
      <c r="D110" s="38" t="n"/>
      <c r="E110" s="38" t="n"/>
      <c r="F110" s="38" t="n"/>
      <c r="G110" s="38" t="n"/>
      <c r="H110" s="149" t="n"/>
      <c r="I110" s="20" t="n"/>
      <c r="J110" s="21" t="n"/>
      <c r="K110" s="21" t="n"/>
      <c r="L110" s="22" t="n"/>
      <c r="M110" s="22" t="n"/>
      <c r="N110" s="22" t="n"/>
      <c r="O110" s="22" t="n"/>
      <c r="P110" s="22" t="n"/>
      <c r="Q110" s="22" t="n"/>
      <c r="R110" s="22" t="n"/>
      <c r="S110" s="22" t="n"/>
      <c r="T110" s="22" t="n"/>
      <c r="U110" s="22" t="n"/>
      <c r="V110" s="22" t="n"/>
      <c r="W110" s="22" t="n"/>
      <c r="X110" s="22" t="n"/>
      <c r="Y110" s="22" t="n"/>
      <c r="Z110" s="22" t="n"/>
      <c r="AA110" s="22" t="n"/>
      <c r="AB110" s="22" t="n"/>
      <c r="AC110" s="22" t="n"/>
      <c r="AD110" s="22" t="n"/>
      <c r="AE110" s="22" t="n"/>
      <c r="AF110" s="22" t="n"/>
      <c r="AG110" s="22" t="n"/>
      <c r="AH110" s="22" t="n"/>
      <c r="AI110" s="22" t="n"/>
      <c r="AJ110" s="22" t="n"/>
      <c r="AK110" s="31" t="n"/>
      <c r="AL110" s="31" t="n"/>
      <c r="AM110" s="31" t="n"/>
      <c r="AN110" s="31" t="n"/>
      <c r="AO110" s="31" t="n"/>
      <c r="AP110" s="31" t="n"/>
      <c r="AQ110" s="31" t="n"/>
    </row>
    <row r="111" ht="20.15" customFormat="1" customHeight="1" s="32">
      <c r="A111" s="44" t="n"/>
      <c r="B111" s="44" t="n"/>
      <c r="C111" s="44" t="n"/>
      <c r="D111" s="38" t="n"/>
      <c r="E111" s="38" t="n"/>
      <c r="F111" s="38" t="n"/>
      <c r="G111" s="38" t="n"/>
      <c r="H111" s="149" t="n"/>
      <c r="I111" s="20" t="n"/>
      <c r="J111" s="21" t="n"/>
      <c r="K111" s="21" t="n"/>
      <c r="L111" s="22" t="n"/>
      <c r="M111" s="22" t="n"/>
      <c r="N111" s="22" t="n"/>
      <c r="O111" s="22" t="n"/>
      <c r="P111" s="22" t="n"/>
      <c r="Q111" s="22" t="n"/>
      <c r="R111" s="22" t="n"/>
      <c r="S111" s="22" t="n"/>
      <c r="T111" s="22" t="n"/>
      <c r="U111" s="22" t="n"/>
      <c r="V111" s="22" t="n"/>
      <c r="W111" s="22" t="n"/>
      <c r="X111" s="22" t="n"/>
      <c r="Y111" s="22" t="n"/>
      <c r="Z111" s="22" t="n"/>
      <c r="AA111" s="22" t="n"/>
      <c r="AB111" s="22" t="n"/>
      <c r="AC111" s="22" t="n"/>
      <c r="AD111" s="22" t="n"/>
      <c r="AE111" s="22" t="n"/>
      <c r="AF111" s="22" t="n"/>
      <c r="AG111" s="22" t="n"/>
      <c r="AH111" s="22" t="n"/>
      <c r="AI111" s="22" t="n"/>
      <c r="AJ111" s="22" t="n"/>
      <c r="AK111" s="31" t="n"/>
      <c r="AL111" s="31" t="n"/>
      <c r="AM111" s="31" t="n"/>
      <c r="AN111" s="31" t="n"/>
      <c r="AO111" s="31" t="n"/>
      <c r="AP111" s="31" t="n"/>
      <c r="AQ111" s="31" t="n"/>
    </row>
    <row r="112" ht="20.15" customFormat="1" customHeight="1" s="32">
      <c r="A112" s="44" t="n"/>
      <c r="B112" s="44" t="n"/>
      <c r="C112" s="44" t="n"/>
      <c r="D112" s="38" t="n"/>
      <c r="E112" s="38" t="n"/>
      <c r="F112" s="38" t="n"/>
      <c r="G112" s="38" t="n"/>
      <c r="H112" s="149" t="n"/>
      <c r="I112" s="20" t="n"/>
      <c r="J112" s="21" t="n"/>
      <c r="K112" s="21" t="n"/>
      <c r="L112" s="22" t="n"/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  <c r="V112" s="22" t="n"/>
      <c r="W112" s="22" t="n"/>
      <c r="X112" s="22" t="n"/>
      <c r="Y112" s="22" t="n"/>
      <c r="Z112" s="22" t="n"/>
      <c r="AA112" s="22" t="n"/>
      <c r="AB112" s="22" t="n"/>
      <c r="AC112" s="22" t="n"/>
      <c r="AD112" s="22" t="n"/>
      <c r="AE112" s="22" t="n"/>
      <c r="AF112" s="22" t="n"/>
      <c r="AG112" s="22" t="n"/>
      <c r="AH112" s="22" t="n"/>
      <c r="AI112" s="22" t="n"/>
      <c r="AJ112" s="22" t="n"/>
      <c r="AK112" s="31" t="n"/>
      <c r="AL112" s="31" t="n"/>
      <c r="AM112" s="31" t="n"/>
      <c r="AN112" s="31" t="n"/>
      <c r="AO112" s="31" t="n"/>
      <c r="AP112" s="31" t="n"/>
      <c r="AQ112" s="31" t="n"/>
    </row>
    <row r="113" ht="20.15" customFormat="1" customHeight="1" s="32">
      <c r="A113" s="44" t="n"/>
      <c r="B113" s="44" t="n"/>
      <c r="C113" s="44" t="n"/>
      <c r="D113" s="38" t="n"/>
      <c r="E113" s="38" t="n"/>
      <c r="F113" s="38" t="n"/>
      <c r="G113" s="38" t="n"/>
      <c r="H113" s="149" t="n"/>
      <c r="I113" s="20" t="n"/>
      <c r="J113" s="21" t="n"/>
      <c r="K113" s="21" t="n"/>
      <c r="L113" s="22" t="n"/>
      <c r="M113" s="22" t="n"/>
      <c r="N113" s="22" t="n"/>
      <c r="O113" s="22" t="n"/>
      <c r="P113" s="22" t="n"/>
      <c r="Q113" s="22" t="n"/>
      <c r="R113" s="22" t="n"/>
      <c r="S113" s="22" t="n"/>
      <c r="T113" s="22" t="n"/>
      <c r="U113" s="22" t="n"/>
      <c r="V113" s="22" t="n"/>
      <c r="W113" s="22" t="n"/>
      <c r="X113" s="22" t="n"/>
      <c r="Y113" s="22" t="n"/>
      <c r="Z113" s="22" t="n"/>
      <c r="AA113" s="22" t="n"/>
      <c r="AB113" s="22" t="n"/>
      <c r="AC113" s="22" t="n"/>
      <c r="AD113" s="22" t="n"/>
      <c r="AE113" s="22" t="n"/>
      <c r="AF113" s="22" t="n"/>
      <c r="AG113" s="22" t="n"/>
      <c r="AH113" s="22" t="n"/>
      <c r="AI113" s="22" t="n"/>
      <c r="AJ113" s="22" t="n"/>
      <c r="AK113" s="31" t="n"/>
      <c r="AL113" s="31" t="n"/>
      <c r="AM113" s="31" t="n"/>
      <c r="AN113" s="31" t="n"/>
      <c r="AO113" s="31" t="n"/>
      <c r="AP113" s="31" t="n"/>
      <c r="AQ113" s="31" t="n"/>
    </row>
    <row r="114" ht="20.15" customFormat="1" customHeight="1" s="32">
      <c r="A114" s="44" t="n"/>
      <c r="B114" s="44" t="n"/>
      <c r="C114" s="44" t="n"/>
      <c r="D114" s="38" t="n"/>
      <c r="E114" s="38" t="n"/>
      <c r="F114" s="38" t="n"/>
      <c r="G114" s="38" t="n"/>
      <c r="H114" s="149" t="n"/>
      <c r="I114" s="20" t="n"/>
      <c r="J114" s="21" t="n"/>
      <c r="K114" s="21" t="n"/>
      <c r="L114" s="22" t="n"/>
      <c r="M114" s="22" t="n"/>
      <c r="N114" s="22" t="n"/>
      <c r="O114" s="22" t="n"/>
      <c r="P114" s="22" t="n"/>
      <c r="Q114" s="22" t="n"/>
      <c r="R114" s="22" t="n"/>
      <c r="S114" s="22" t="n"/>
      <c r="T114" s="22" t="n"/>
      <c r="U114" s="22" t="n"/>
      <c r="V114" s="22" t="n"/>
      <c r="W114" s="22" t="n"/>
      <c r="X114" s="22" t="n"/>
      <c r="Y114" s="22" t="n"/>
      <c r="Z114" s="22" t="n"/>
      <c r="AA114" s="22" t="n"/>
      <c r="AB114" s="22" t="n"/>
      <c r="AC114" s="22" t="n"/>
      <c r="AD114" s="22" t="n"/>
      <c r="AE114" s="22" t="n"/>
      <c r="AF114" s="22" t="n"/>
      <c r="AG114" s="22" t="n"/>
      <c r="AH114" s="22" t="n"/>
      <c r="AI114" s="22" t="n"/>
      <c r="AJ114" s="22" t="n"/>
      <c r="AK114" s="31" t="n"/>
      <c r="AL114" s="31" t="n"/>
      <c r="AM114" s="31" t="n"/>
      <c r="AN114" s="31" t="n"/>
      <c r="AO114" s="31" t="n"/>
      <c r="AP114" s="31" t="n"/>
      <c r="AQ114" s="31" t="n"/>
    </row>
    <row r="115" ht="20.15" customFormat="1" customHeight="1" s="32">
      <c r="A115" s="44" t="n"/>
      <c r="B115" s="44" t="n"/>
      <c r="C115" s="44" t="n"/>
      <c r="D115" s="38" t="n"/>
      <c r="E115" s="38" t="n"/>
      <c r="F115" s="38" t="n"/>
      <c r="G115" s="38" t="n"/>
      <c r="H115" s="149" t="n"/>
      <c r="I115" s="20" t="n"/>
      <c r="J115" s="21" t="n"/>
      <c r="K115" s="21" t="n"/>
      <c r="L115" s="22" t="n"/>
      <c r="M115" s="22" t="n"/>
      <c r="N115" s="22" t="n"/>
      <c r="O115" s="22" t="n"/>
      <c r="P115" s="22" t="n"/>
      <c r="Q115" s="22" t="n"/>
      <c r="R115" s="22" t="n"/>
      <c r="S115" s="22" t="n"/>
      <c r="T115" s="22" t="n"/>
      <c r="U115" s="22" t="n"/>
      <c r="V115" s="22" t="n"/>
      <c r="W115" s="22" t="n"/>
      <c r="X115" s="22" t="n"/>
      <c r="Y115" s="22" t="n"/>
      <c r="Z115" s="22" t="n"/>
      <c r="AA115" s="22" t="n"/>
      <c r="AB115" s="22" t="n"/>
      <c r="AC115" s="22" t="n"/>
      <c r="AD115" s="22" t="n"/>
      <c r="AE115" s="22" t="n"/>
      <c r="AF115" s="22" t="n"/>
      <c r="AG115" s="22" t="n"/>
      <c r="AH115" s="22" t="n"/>
      <c r="AI115" s="22" t="n"/>
      <c r="AJ115" s="22" t="n"/>
      <c r="AK115" s="31" t="n"/>
      <c r="AL115" s="31" t="n"/>
      <c r="AM115" s="31" t="n"/>
      <c r="AN115" s="31" t="n"/>
      <c r="AO115" s="31" t="n"/>
      <c r="AP115" s="31" t="n"/>
      <c r="AQ115" s="31" t="n"/>
    </row>
    <row r="116" ht="20.15" customFormat="1" customHeight="1" s="32">
      <c r="A116" s="44" t="n"/>
      <c r="B116" s="44" t="n"/>
      <c r="C116" s="44" t="n"/>
      <c r="D116" s="38" t="n"/>
      <c r="E116" s="38" t="n"/>
      <c r="F116" s="38" t="n"/>
      <c r="G116" s="38" t="n"/>
      <c r="H116" s="149" t="n"/>
      <c r="I116" s="20" t="n"/>
      <c r="J116" s="21" t="n"/>
      <c r="K116" s="21" t="n"/>
      <c r="L116" s="22" t="n"/>
      <c r="M116" s="22" t="n"/>
      <c r="N116" s="22" t="n"/>
      <c r="O116" s="22" t="n"/>
      <c r="P116" s="22" t="n"/>
      <c r="Q116" s="22" t="n"/>
      <c r="R116" s="22" t="n"/>
      <c r="S116" s="22" t="n"/>
      <c r="T116" s="22" t="n"/>
      <c r="U116" s="22" t="n"/>
      <c r="V116" s="22" t="n"/>
      <c r="W116" s="22" t="n"/>
      <c r="X116" s="22" t="n"/>
      <c r="Y116" s="22" t="n"/>
      <c r="Z116" s="22" t="n"/>
      <c r="AA116" s="22" t="n"/>
      <c r="AB116" s="22" t="n"/>
      <c r="AC116" s="22" t="n"/>
      <c r="AD116" s="22" t="n"/>
      <c r="AE116" s="22" t="n"/>
      <c r="AF116" s="22" t="n"/>
      <c r="AG116" s="22" t="n"/>
      <c r="AH116" s="22" t="n"/>
      <c r="AI116" s="22" t="n"/>
      <c r="AJ116" s="22" t="n"/>
      <c r="AK116" s="31" t="n"/>
      <c r="AL116" s="31" t="n"/>
      <c r="AM116" s="31" t="n"/>
      <c r="AN116" s="31" t="n"/>
      <c r="AO116" s="31" t="n"/>
      <c r="AP116" s="31" t="n"/>
      <c r="AQ116" s="31" t="n"/>
    </row>
    <row r="117" ht="20.15" customFormat="1" customHeight="1" s="32">
      <c r="A117" s="44" t="n"/>
      <c r="B117" s="44" t="n"/>
      <c r="C117" s="44" t="n"/>
      <c r="D117" s="38" t="n"/>
      <c r="E117" s="38" t="n"/>
      <c r="F117" s="38" t="n"/>
      <c r="G117" s="38" t="n"/>
      <c r="H117" s="149" t="n"/>
      <c r="I117" s="20" t="n"/>
      <c r="J117" s="21" t="n"/>
      <c r="K117" s="21" t="n"/>
      <c r="L117" s="22" t="n"/>
      <c r="M117" s="22" t="n"/>
      <c r="N117" s="22" t="n"/>
      <c r="O117" s="22" t="n"/>
      <c r="P117" s="22" t="n"/>
      <c r="Q117" s="22" t="n"/>
      <c r="R117" s="22" t="n"/>
      <c r="S117" s="22" t="n"/>
      <c r="T117" s="22" t="n"/>
      <c r="U117" s="22" t="n"/>
      <c r="V117" s="22" t="n"/>
      <c r="W117" s="22" t="n"/>
      <c r="X117" s="22" t="n"/>
      <c r="Y117" s="22" t="n"/>
      <c r="Z117" s="22" t="n"/>
      <c r="AA117" s="22" t="n"/>
      <c r="AB117" s="22" t="n"/>
      <c r="AC117" s="22" t="n"/>
      <c r="AD117" s="22" t="n"/>
      <c r="AE117" s="22" t="n"/>
      <c r="AF117" s="22" t="n"/>
      <c r="AG117" s="22" t="n"/>
      <c r="AH117" s="22" t="n"/>
      <c r="AI117" s="22" t="n"/>
      <c r="AJ117" s="22" t="n"/>
      <c r="AK117" s="31" t="n"/>
      <c r="AL117" s="31" t="n"/>
      <c r="AM117" s="31" t="n"/>
      <c r="AN117" s="31" t="n"/>
      <c r="AO117" s="31" t="n"/>
      <c r="AP117" s="31" t="n"/>
      <c r="AQ117" s="31" t="n"/>
    </row>
    <row r="118" ht="20.15" customFormat="1" customHeight="1" s="32">
      <c r="A118" s="44" t="n"/>
      <c r="B118" s="44" t="n"/>
      <c r="C118" s="44" t="n"/>
      <c r="D118" s="38" t="n"/>
      <c r="E118" s="38" t="n"/>
      <c r="F118" s="38" t="n"/>
      <c r="G118" s="38" t="n"/>
      <c r="H118" s="149" t="n"/>
      <c r="I118" s="20" t="n"/>
      <c r="J118" s="21" t="n"/>
      <c r="K118" s="21" t="n"/>
      <c r="L118" s="22" t="n"/>
      <c r="M118" s="22" t="n"/>
      <c r="N118" s="22" t="n"/>
      <c r="O118" s="22" t="n"/>
      <c r="P118" s="22" t="n"/>
      <c r="Q118" s="22" t="n"/>
      <c r="R118" s="22" t="n"/>
      <c r="S118" s="22" t="n"/>
      <c r="T118" s="22" t="n"/>
      <c r="U118" s="22" t="n"/>
      <c r="V118" s="22" t="n"/>
      <c r="W118" s="22" t="n"/>
      <c r="X118" s="22" t="n"/>
      <c r="Y118" s="22" t="n"/>
      <c r="Z118" s="22" t="n"/>
      <c r="AA118" s="22" t="n"/>
      <c r="AB118" s="22" t="n"/>
      <c r="AC118" s="22" t="n"/>
      <c r="AD118" s="22" t="n"/>
      <c r="AE118" s="22" t="n"/>
      <c r="AF118" s="22" t="n"/>
      <c r="AG118" s="22" t="n"/>
      <c r="AH118" s="22" t="n"/>
      <c r="AI118" s="22" t="n"/>
      <c r="AJ118" s="22" t="n"/>
      <c r="AK118" s="31" t="n"/>
      <c r="AL118" s="31" t="n"/>
      <c r="AM118" s="31" t="n"/>
      <c r="AN118" s="31" t="n"/>
      <c r="AO118" s="31" t="n"/>
      <c r="AP118" s="31" t="n"/>
      <c r="AQ118" s="31" t="n"/>
    </row>
    <row r="119" ht="20.15" customFormat="1" customHeight="1" s="32">
      <c r="A119" s="44" t="n"/>
      <c r="B119" s="44" t="n"/>
      <c r="C119" s="44" t="n"/>
      <c r="D119" s="38" t="n"/>
      <c r="E119" s="38" t="n"/>
      <c r="F119" s="38" t="n"/>
      <c r="G119" s="38" t="n"/>
      <c r="H119" s="149" t="n"/>
      <c r="I119" s="20" t="n"/>
      <c r="J119" s="21" t="n"/>
      <c r="K119" s="21" t="n"/>
      <c r="L119" s="22" t="n"/>
      <c r="M119" s="22" t="n"/>
      <c r="N119" s="22" t="n"/>
      <c r="O119" s="22" t="n"/>
      <c r="P119" s="22" t="n"/>
      <c r="Q119" s="22" t="n"/>
      <c r="R119" s="22" t="n"/>
      <c r="S119" s="22" t="n"/>
      <c r="T119" s="22" t="n"/>
      <c r="U119" s="22" t="n"/>
      <c r="V119" s="22" t="n"/>
      <c r="W119" s="22" t="n"/>
      <c r="X119" s="22" t="n"/>
      <c r="Y119" s="22" t="n"/>
      <c r="Z119" s="22" t="n"/>
      <c r="AA119" s="22" t="n"/>
      <c r="AB119" s="22" t="n"/>
      <c r="AC119" s="22" t="n"/>
      <c r="AD119" s="22" t="n"/>
      <c r="AE119" s="22" t="n"/>
      <c r="AF119" s="22" t="n"/>
      <c r="AG119" s="22" t="n"/>
      <c r="AH119" s="22" t="n"/>
      <c r="AI119" s="22" t="n"/>
      <c r="AJ119" s="22" t="n"/>
      <c r="AK119" s="31" t="n"/>
      <c r="AL119" s="31" t="n"/>
      <c r="AM119" s="31" t="n"/>
      <c r="AN119" s="31" t="n"/>
      <c r="AO119" s="31" t="n"/>
      <c r="AP119" s="31" t="n"/>
      <c r="AQ119" s="31" t="n"/>
    </row>
    <row r="120" ht="20.15" customFormat="1" customHeight="1" s="32">
      <c r="A120" s="44" t="n"/>
      <c r="B120" s="44" t="n"/>
      <c r="C120" s="44" t="n"/>
      <c r="D120" s="38" t="n"/>
      <c r="E120" s="38" t="n"/>
      <c r="F120" s="38" t="n"/>
      <c r="G120" s="38" t="n"/>
      <c r="H120" s="149" t="n"/>
      <c r="I120" s="20" t="n"/>
      <c r="J120" s="21" t="n"/>
      <c r="K120" s="21" t="n"/>
      <c r="L120" s="22" t="n"/>
      <c r="M120" s="22" t="n"/>
      <c r="N120" s="22" t="n"/>
      <c r="O120" s="22" t="n"/>
      <c r="P120" s="22" t="n"/>
      <c r="Q120" s="22" t="n"/>
      <c r="R120" s="22" t="n"/>
      <c r="S120" s="22" t="n"/>
      <c r="T120" s="22" t="n"/>
      <c r="U120" s="22" t="n"/>
      <c r="V120" s="22" t="n"/>
      <c r="W120" s="22" t="n"/>
      <c r="X120" s="22" t="n"/>
      <c r="Y120" s="22" t="n"/>
      <c r="Z120" s="22" t="n"/>
      <c r="AA120" s="22" t="n"/>
      <c r="AB120" s="22" t="n"/>
      <c r="AC120" s="22" t="n"/>
      <c r="AD120" s="22" t="n"/>
      <c r="AE120" s="22" t="n"/>
      <c r="AF120" s="22" t="n"/>
      <c r="AG120" s="22" t="n"/>
      <c r="AH120" s="22" t="n"/>
      <c r="AI120" s="22" t="n"/>
      <c r="AJ120" s="22" t="n"/>
      <c r="AK120" s="31" t="n"/>
      <c r="AL120" s="31" t="n"/>
      <c r="AM120" s="31" t="n"/>
      <c r="AN120" s="31" t="n"/>
      <c r="AO120" s="31" t="n"/>
      <c r="AP120" s="31" t="n"/>
      <c r="AQ120" s="31" t="n"/>
    </row>
    <row r="121" ht="20.15" customFormat="1" customHeight="1" s="32">
      <c r="A121" s="44" t="n"/>
      <c r="B121" s="44" t="n"/>
      <c r="C121" s="44" t="n"/>
      <c r="D121" s="38" t="n"/>
      <c r="E121" s="38" t="n"/>
      <c r="F121" s="38" t="n"/>
      <c r="G121" s="38" t="n"/>
      <c r="H121" s="149" t="n"/>
      <c r="I121" s="20" t="n"/>
      <c r="J121" s="21" t="n"/>
      <c r="K121" s="21" t="n"/>
      <c r="L121" s="22" t="n"/>
      <c r="M121" s="22" t="n"/>
      <c r="N121" s="22" t="n"/>
      <c r="O121" s="22" t="n"/>
      <c r="P121" s="22" t="n"/>
      <c r="Q121" s="22" t="n"/>
      <c r="R121" s="22" t="n"/>
      <c r="S121" s="22" t="n"/>
      <c r="T121" s="22" t="n"/>
      <c r="U121" s="22" t="n"/>
      <c r="V121" s="22" t="n"/>
      <c r="W121" s="22" t="n"/>
      <c r="X121" s="22" t="n"/>
      <c r="Y121" s="22" t="n"/>
      <c r="Z121" s="22" t="n"/>
      <c r="AA121" s="22" t="n"/>
      <c r="AB121" s="22" t="n"/>
      <c r="AC121" s="22" t="n"/>
      <c r="AD121" s="22" t="n"/>
      <c r="AE121" s="22" t="n"/>
      <c r="AF121" s="22" t="n"/>
      <c r="AG121" s="22" t="n"/>
      <c r="AH121" s="22" t="n"/>
      <c r="AI121" s="22" t="n"/>
      <c r="AJ121" s="22" t="n"/>
      <c r="AK121" s="31" t="n"/>
      <c r="AL121" s="31" t="n"/>
      <c r="AM121" s="31" t="n"/>
      <c r="AN121" s="31" t="n"/>
      <c r="AO121" s="31" t="n"/>
      <c r="AP121" s="31" t="n"/>
      <c r="AQ121" s="31" t="n"/>
    </row>
    <row r="122" ht="20.15" customFormat="1" customHeight="1" s="32">
      <c r="A122" s="44" t="n"/>
      <c r="B122" s="44" t="n"/>
      <c r="C122" s="44" t="n"/>
      <c r="D122" s="38" t="n"/>
      <c r="E122" s="38" t="n"/>
      <c r="F122" s="38" t="n"/>
      <c r="G122" s="38" t="n"/>
      <c r="H122" s="149" t="n"/>
      <c r="I122" s="20" t="n"/>
      <c r="J122" s="21" t="n"/>
      <c r="K122" s="21" t="n"/>
      <c r="L122" s="22" t="n"/>
      <c r="M122" s="22" t="n"/>
      <c r="N122" s="22" t="n"/>
      <c r="O122" s="22" t="n"/>
      <c r="P122" s="22" t="n"/>
      <c r="Q122" s="22" t="n"/>
      <c r="R122" s="22" t="n"/>
      <c r="S122" s="22" t="n"/>
      <c r="T122" s="22" t="n"/>
      <c r="U122" s="22" t="n"/>
      <c r="V122" s="22" t="n"/>
      <c r="W122" s="22" t="n"/>
      <c r="X122" s="22" t="n"/>
      <c r="Y122" s="22" t="n"/>
      <c r="Z122" s="22" t="n"/>
      <c r="AA122" s="22" t="n"/>
      <c r="AB122" s="22" t="n"/>
      <c r="AC122" s="22" t="n"/>
      <c r="AD122" s="22" t="n"/>
      <c r="AE122" s="22" t="n"/>
      <c r="AF122" s="22" t="n"/>
      <c r="AG122" s="22" t="n"/>
      <c r="AH122" s="22" t="n"/>
      <c r="AI122" s="22" t="n"/>
      <c r="AJ122" s="22" t="n"/>
      <c r="AK122" s="31" t="n"/>
      <c r="AL122" s="31" t="n"/>
      <c r="AM122" s="31" t="n"/>
      <c r="AN122" s="31" t="n"/>
      <c r="AO122" s="31" t="n"/>
      <c r="AP122" s="31" t="n"/>
      <c r="AQ122" s="31" t="n"/>
    </row>
    <row r="123" ht="20.15" customFormat="1" customHeight="1" s="32">
      <c r="A123" s="44" t="n"/>
      <c r="B123" s="44" t="n"/>
      <c r="C123" s="44" t="n"/>
      <c r="D123" s="38" t="n"/>
      <c r="E123" s="38" t="n"/>
      <c r="F123" s="38" t="n"/>
      <c r="G123" s="38" t="n"/>
      <c r="H123" s="149" t="n"/>
      <c r="I123" s="20" t="n"/>
      <c r="J123" s="21" t="n"/>
      <c r="K123" s="21" t="n"/>
      <c r="L123" s="22" t="n"/>
      <c r="M123" s="22" t="n"/>
      <c r="N123" s="22" t="n"/>
      <c r="O123" s="22" t="n"/>
      <c r="P123" s="22" t="n"/>
      <c r="Q123" s="22" t="n"/>
      <c r="R123" s="22" t="n"/>
      <c r="S123" s="22" t="n"/>
      <c r="T123" s="22" t="n"/>
      <c r="U123" s="22" t="n"/>
      <c r="V123" s="22" t="n"/>
      <c r="W123" s="22" t="n"/>
      <c r="X123" s="22" t="n"/>
      <c r="Y123" s="22" t="n"/>
      <c r="Z123" s="22" t="n"/>
      <c r="AA123" s="22" t="n"/>
      <c r="AB123" s="22" t="n"/>
      <c r="AC123" s="22" t="n"/>
      <c r="AD123" s="22" t="n"/>
      <c r="AE123" s="22" t="n"/>
      <c r="AF123" s="22" t="n"/>
      <c r="AG123" s="22" t="n"/>
      <c r="AH123" s="22" t="n"/>
      <c r="AI123" s="22" t="n"/>
      <c r="AJ123" s="22" t="n"/>
      <c r="AK123" s="31" t="n"/>
      <c r="AL123" s="31" t="n"/>
      <c r="AM123" s="31" t="n"/>
      <c r="AN123" s="31" t="n"/>
      <c r="AO123" s="31" t="n"/>
      <c r="AP123" s="31" t="n"/>
      <c r="AQ123" s="31" t="n"/>
    </row>
    <row r="124" ht="20.15" customFormat="1" customHeight="1" s="32">
      <c r="A124" s="44" t="n"/>
      <c r="B124" s="44" t="n"/>
      <c r="C124" s="44" t="n"/>
      <c r="D124" s="38" t="n"/>
      <c r="E124" s="38" t="n"/>
      <c r="F124" s="38" t="n"/>
      <c r="G124" s="38" t="n"/>
      <c r="H124" s="149" t="n"/>
      <c r="I124" s="20" t="n"/>
      <c r="J124" s="21" t="n"/>
      <c r="K124" s="21" t="n"/>
      <c r="L124" s="22" t="n"/>
      <c r="M124" s="22" t="n"/>
      <c r="N124" s="22" t="n"/>
      <c r="O124" s="22" t="n"/>
      <c r="P124" s="22" t="n"/>
      <c r="Q124" s="22" t="n"/>
      <c r="R124" s="22" t="n"/>
      <c r="S124" s="22" t="n"/>
      <c r="T124" s="22" t="n"/>
      <c r="U124" s="22" t="n"/>
      <c r="V124" s="22" t="n"/>
      <c r="W124" s="22" t="n"/>
      <c r="X124" s="22" t="n"/>
      <c r="Y124" s="22" t="n"/>
      <c r="Z124" s="22" t="n"/>
      <c r="AA124" s="22" t="n"/>
      <c r="AB124" s="22" t="n"/>
      <c r="AC124" s="22" t="n"/>
      <c r="AD124" s="22" t="n"/>
      <c r="AE124" s="22" t="n"/>
      <c r="AF124" s="22" t="n"/>
      <c r="AG124" s="22" t="n"/>
      <c r="AH124" s="22" t="n"/>
      <c r="AI124" s="22" t="n"/>
      <c r="AJ124" s="22" t="n"/>
      <c r="AK124" s="31" t="n"/>
      <c r="AL124" s="31" t="n"/>
      <c r="AM124" s="31" t="n"/>
      <c r="AN124" s="31" t="n"/>
      <c r="AO124" s="31" t="n"/>
      <c r="AP124" s="31" t="n"/>
      <c r="AQ124" s="31" t="n"/>
    </row>
    <row r="125" ht="20.15" customFormat="1" customHeight="1" s="32">
      <c r="A125" s="44" t="n"/>
      <c r="B125" s="44" t="n"/>
      <c r="C125" s="44" t="n"/>
      <c r="D125" s="38" t="n"/>
      <c r="E125" s="38" t="n"/>
      <c r="F125" s="38" t="n"/>
      <c r="G125" s="38" t="n"/>
      <c r="H125" s="149" t="n"/>
      <c r="I125" s="20" t="n"/>
      <c r="J125" s="21" t="n"/>
      <c r="K125" s="21" t="n"/>
      <c r="L125" s="22" t="n"/>
      <c r="M125" s="22" t="n"/>
      <c r="N125" s="22" t="n"/>
      <c r="O125" s="22" t="n"/>
      <c r="P125" s="22" t="n"/>
      <c r="Q125" s="22" t="n"/>
      <c r="R125" s="22" t="n"/>
      <c r="S125" s="22" t="n"/>
      <c r="T125" s="22" t="n"/>
      <c r="U125" s="22" t="n"/>
      <c r="V125" s="22" t="n"/>
      <c r="W125" s="22" t="n"/>
      <c r="X125" s="22" t="n"/>
      <c r="Y125" s="22" t="n"/>
      <c r="Z125" s="22" t="n"/>
      <c r="AA125" s="22" t="n"/>
      <c r="AB125" s="22" t="n"/>
      <c r="AC125" s="22" t="n"/>
      <c r="AD125" s="22" t="n"/>
      <c r="AE125" s="22" t="n"/>
      <c r="AF125" s="22" t="n"/>
      <c r="AG125" s="22" t="n"/>
      <c r="AH125" s="22" t="n"/>
      <c r="AI125" s="22" t="n"/>
      <c r="AJ125" s="22" t="n"/>
      <c r="AK125" s="31" t="n"/>
      <c r="AL125" s="31" t="n"/>
      <c r="AM125" s="31" t="n"/>
      <c r="AN125" s="31" t="n"/>
      <c r="AO125" s="31" t="n"/>
      <c r="AP125" s="31" t="n"/>
      <c r="AQ125" s="31" t="n"/>
    </row>
    <row r="126" ht="20.15" customFormat="1" customHeight="1" s="32">
      <c r="A126" s="44" t="n"/>
      <c r="B126" s="44" t="n"/>
      <c r="C126" s="44" t="n"/>
      <c r="D126" s="38" t="n"/>
      <c r="E126" s="38" t="n"/>
      <c r="F126" s="38" t="n"/>
      <c r="G126" s="38" t="n"/>
      <c r="H126" s="149" t="n"/>
      <c r="I126" s="20" t="n"/>
      <c r="J126" s="21" t="n"/>
      <c r="K126" s="21" t="n"/>
      <c r="L126" s="22" t="n"/>
      <c r="M126" s="22" t="n"/>
      <c r="N126" s="22" t="n"/>
      <c r="O126" s="22" t="n"/>
      <c r="P126" s="22" t="n"/>
      <c r="Q126" s="22" t="n"/>
      <c r="R126" s="22" t="n"/>
      <c r="S126" s="22" t="n"/>
      <c r="T126" s="22" t="n"/>
      <c r="U126" s="22" t="n"/>
      <c r="V126" s="22" t="n"/>
      <c r="W126" s="22" t="n"/>
      <c r="X126" s="22" t="n"/>
      <c r="Y126" s="22" t="n"/>
      <c r="Z126" s="22" t="n"/>
      <c r="AA126" s="22" t="n"/>
      <c r="AB126" s="22" t="n"/>
      <c r="AC126" s="22" t="n"/>
      <c r="AD126" s="22" t="n"/>
      <c r="AE126" s="22" t="n"/>
      <c r="AF126" s="22" t="n"/>
      <c r="AG126" s="22" t="n"/>
      <c r="AH126" s="22" t="n"/>
      <c r="AI126" s="22" t="n"/>
      <c r="AJ126" s="22" t="n"/>
      <c r="AK126" s="31" t="n"/>
      <c r="AL126" s="31" t="n"/>
      <c r="AM126" s="31" t="n"/>
      <c r="AN126" s="31" t="n"/>
      <c r="AO126" s="31" t="n"/>
      <c r="AP126" s="31" t="n"/>
      <c r="AQ126" s="31" t="n"/>
    </row>
    <row r="127" ht="20.15" customFormat="1" customHeight="1" s="32">
      <c r="A127" s="44" t="n"/>
      <c r="B127" s="44" t="n"/>
      <c r="C127" s="44" t="n"/>
      <c r="D127" s="38" t="n"/>
      <c r="E127" s="38" t="n"/>
      <c r="F127" s="38" t="n"/>
      <c r="G127" s="38" t="n"/>
      <c r="H127" s="149" t="n"/>
      <c r="I127" s="20" t="n"/>
      <c r="J127" s="21" t="n"/>
      <c r="K127" s="21" t="n"/>
      <c r="L127" s="22" t="n"/>
      <c r="M127" s="22" t="n"/>
      <c r="N127" s="22" t="n"/>
      <c r="O127" s="22" t="n"/>
      <c r="P127" s="22" t="n"/>
      <c r="Q127" s="22" t="n"/>
      <c r="R127" s="22" t="n"/>
      <c r="S127" s="22" t="n"/>
      <c r="T127" s="22" t="n"/>
      <c r="U127" s="22" t="n"/>
      <c r="V127" s="22" t="n"/>
      <c r="W127" s="22" t="n"/>
      <c r="X127" s="22" t="n"/>
      <c r="Y127" s="22" t="n"/>
      <c r="Z127" s="22" t="n"/>
      <c r="AA127" s="22" t="n"/>
      <c r="AB127" s="22" t="n"/>
      <c r="AC127" s="22" t="n"/>
      <c r="AD127" s="22" t="n"/>
      <c r="AE127" s="22" t="n"/>
      <c r="AF127" s="22" t="n"/>
      <c r="AG127" s="22" t="n"/>
      <c r="AH127" s="22" t="n"/>
      <c r="AI127" s="22" t="n"/>
      <c r="AJ127" s="22" t="n"/>
      <c r="AK127" s="31" t="n"/>
      <c r="AL127" s="31" t="n"/>
      <c r="AM127" s="31" t="n"/>
      <c r="AN127" s="31" t="n"/>
      <c r="AO127" s="31" t="n"/>
      <c r="AP127" s="31" t="n"/>
      <c r="AQ127" s="31" t="n"/>
    </row>
    <row r="128" ht="20.15" customFormat="1" customHeight="1" s="32">
      <c r="A128" s="44" t="n"/>
      <c r="B128" s="44" t="n"/>
      <c r="C128" s="44" t="n"/>
      <c r="D128" s="38" t="n"/>
      <c r="E128" s="38" t="n"/>
      <c r="F128" s="38" t="n"/>
      <c r="G128" s="38" t="n"/>
      <c r="H128" s="149" t="n"/>
      <c r="I128" s="20" t="n"/>
      <c r="J128" s="21" t="n"/>
      <c r="K128" s="21" t="n"/>
      <c r="L128" s="22" t="n"/>
      <c r="M128" s="22" t="n"/>
      <c r="N128" s="22" t="n"/>
      <c r="O128" s="22" t="n"/>
      <c r="P128" s="22" t="n"/>
      <c r="Q128" s="22" t="n"/>
      <c r="R128" s="22" t="n"/>
      <c r="S128" s="22" t="n"/>
      <c r="T128" s="22" t="n"/>
      <c r="U128" s="22" t="n"/>
      <c r="V128" s="22" t="n"/>
      <c r="W128" s="22" t="n"/>
      <c r="X128" s="22" t="n"/>
      <c r="Y128" s="22" t="n"/>
      <c r="Z128" s="22" t="n"/>
      <c r="AA128" s="22" t="n"/>
      <c r="AB128" s="22" t="n"/>
      <c r="AC128" s="22" t="n"/>
      <c r="AD128" s="22" t="n"/>
      <c r="AE128" s="22" t="n"/>
      <c r="AF128" s="22" t="n"/>
      <c r="AG128" s="22" t="n"/>
      <c r="AH128" s="22" t="n"/>
      <c r="AI128" s="22" t="n"/>
      <c r="AJ128" s="22" t="n"/>
      <c r="AK128" s="31" t="n"/>
      <c r="AL128" s="31" t="n"/>
      <c r="AM128" s="31" t="n"/>
      <c r="AN128" s="31" t="n"/>
      <c r="AO128" s="31" t="n"/>
      <c r="AP128" s="31" t="n"/>
      <c r="AQ128" s="31" t="n"/>
    </row>
    <row r="129" ht="20.15" customFormat="1" customHeight="1" s="32">
      <c r="A129" s="44" t="n"/>
      <c r="B129" s="44" t="n"/>
      <c r="C129" s="44" t="n"/>
      <c r="D129" s="38" t="n"/>
      <c r="E129" s="38" t="n"/>
      <c r="F129" s="38" t="n"/>
      <c r="G129" s="38" t="n"/>
      <c r="H129" s="149" t="n"/>
      <c r="I129" s="20" t="n"/>
      <c r="J129" s="21" t="n"/>
      <c r="K129" s="21" t="n"/>
      <c r="L129" s="22" t="n"/>
      <c r="M129" s="22" t="n"/>
      <c r="N129" s="22" t="n"/>
      <c r="O129" s="22" t="n"/>
      <c r="P129" s="22" t="n"/>
      <c r="Q129" s="22" t="n"/>
      <c r="R129" s="22" t="n"/>
      <c r="S129" s="22" t="n"/>
      <c r="T129" s="22" t="n"/>
      <c r="U129" s="22" t="n"/>
      <c r="V129" s="22" t="n"/>
      <c r="W129" s="22" t="n"/>
      <c r="X129" s="22" t="n"/>
      <c r="Y129" s="22" t="n"/>
      <c r="Z129" s="22" t="n"/>
      <c r="AA129" s="22" t="n"/>
      <c r="AB129" s="22" t="n"/>
      <c r="AC129" s="22" t="n"/>
      <c r="AD129" s="22" t="n"/>
      <c r="AE129" s="22" t="n"/>
      <c r="AF129" s="22" t="n"/>
      <c r="AG129" s="22" t="n"/>
      <c r="AH129" s="22" t="n"/>
      <c r="AI129" s="22" t="n"/>
      <c r="AJ129" s="22" t="n"/>
      <c r="AK129" s="31" t="n"/>
      <c r="AL129" s="31" t="n"/>
      <c r="AM129" s="31" t="n"/>
      <c r="AN129" s="31" t="n"/>
      <c r="AO129" s="31" t="n"/>
      <c r="AP129" s="31" t="n"/>
      <c r="AQ129" s="31" t="n"/>
    </row>
    <row r="130" ht="20.15" customFormat="1" customHeight="1" s="32">
      <c r="A130" s="44" t="n"/>
      <c r="B130" s="44" t="n"/>
      <c r="C130" s="44" t="n"/>
      <c r="D130" s="38" t="n"/>
      <c r="E130" s="38" t="n"/>
      <c r="F130" s="38" t="n"/>
      <c r="G130" s="38" t="n"/>
      <c r="H130" s="149" t="n"/>
      <c r="I130" s="20" t="n"/>
      <c r="J130" s="21" t="n"/>
      <c r="K130" s="21" t="n"/>
      <c r="L130" s="22" t="n"/>
      <c r="M130" s="22" t="n"/>
      <c r="N130" s="22" t="n"/>
      <c r="O130" s="22" t="n"/>
      <c r="P130" s="22" t="n"/>
      <c r="Q130" s="22" t="n"/>
      <c r="R130" s="22" t="n"/>
      <c r="S130" s="22" t="n"/>
      <c r="T130" s="22" t="n"/>
      <c r="U130" s="22" t="n"/>
      <c r="V130" s="22" t="n"/>
      <c r="W130" s="22" t="n"/>
      <c r="X130" s="22" t="n"/>
      <c r="Y130" s="22" t="n"/>
      <c r="Z130" s="22" t="n"/>
      <c r="AA130" s="22" t="n"/>
      <c r="AB130" s="22" t="n"/>
      <c r="AC130" s="22" t="n"/>
      <c r="AD130" s="22" t="n"/>
      <c r="AE130" s="22" t="n"/>
      <c r="AF130" s="22" t="n"/>
      <c r="AG130" s="22" t="n"/>
      <c r="AH130" s="22" t="n"/>
      <c r="AI130" s="22" t="n"/>
      <c r="AJ130" s="22" t="n"/>
      <c r="AK130" s="31" t="n"/>
      <c r="AL130" s="31" t="n"/>
      <c r="AM130" s="31" t="n"/>
      <c r="AN130" s="31" t="n"/>
      <c r="AO130" s="31" t="n"/>
      <c r="AP130" s="31" t="n"/>
      <c r="AQ130" s="31" t="n"/>
    </row>
    <row r="131" ht="20.15" customFormat="1" customHeight="1" s="32">
      <c r="A131" s="44" t="n"/>
      <c r="B131" s="44" t="n"/>
      <c r="C131" s="44" t="n"/>
      <c r="D131" s="38" t="n"/>
      <c r="E131" s="38" t="n"/>
      <c r="F131" s="38" t="n"/>
      <c r="G131" s="38" t="n"/>
      <c r="H131" s="149" t="n"/>
      <c r="I131" s="20" t="n"/>
      <c r="J131" s="21" t="n"/>
      <c r="K131" s="21" t="n"/>
      <c r="L131" s="22" t="n"/>
      <c r="M131" s="22" t="n"/>
      <c r="N131" s="22" t="n"/>
      <c r="O131" s="22" t="n"/>
      <c r="P131" s="22" t="n"/>
      <c r="Q131" s="22" t="n"/>
      <c r="R131" s="22" t="n"/>
      <c r="S131" s="22" t="n"/>
      <c r="T131" s="22" t="n"/>
      <c r="U131" s="22" t="n"/>
      <c r="V131" s="22" t="n"/>
      <c r="W131" s="22" t="n"/>
      <c r="X131" s="22" t="n"/>
      <c r="Y131" s="22" t="n"/>
      <c r="Z131" s="22" t="n"/>
      <c r="AA131" s="22" t="n"/>
      <c r="AB131" s="22" t="n"/>
      <c r="AC131" s="22" t="n"/>
      <c r="AD131" s="22" t="n"/>
      <c r="AE131" s="22" t="n"/>
      <c r="AF131" s="22" t="n"/>
      <c r="AG131" s="22" t="n"/>
      <c r="AH131" s="22" t="n"/>
      <c r="AI131" s="22" t="n"/>
      <c r="AJ131" s="22" t="n"/>
      <c r="AK131" s="31" t="n"/>
      <c r="AL131" s="31" t="n"/>
      <c r="AM131" s="31" t="n"/>
      <c r="AN131" s="31" t="n"/>
      <c r="AO131" s="31" t="n"/>
      <c r="AP131" s="31" t="n"/>
      <c r="AQ131" s="31" t="n"/>
    </row>
    <row r="132" ht="20.15" customFormat="1" customHeight="1" s="32">
      <c r="A132" s="44" t="n"/>
      <c r="B132" s="44" t="n"/>
      <c r="C132" s="44" t="n"/>
      <c r="D132" s="38" t="n"/>
      <c r="E132" s="38" t="n"/>
      <c r="F132" s="38" t="n"/>
      <c r="G132" s="38" t="n"/>
      <c r="H132" s="149" t="n"/>
      <c r="I132" s="20" t="n"/>
      <c r="J132" s="21" t="n"/>
      <c r="K132" s="21" t="n"/>
      <c r="L132" s="22" t="n"/>
      <c r="M132" s="22" t="n"/>
      <c r="N132" s="22" t="n"/>
      <c r="O132" s="22" t="n"/>
      <c r="P132" s="22" t="n"/>
      <c r="Q132" s="22" t="n"/>
      <c r="R132" s="22" t="n"/>
      <c r="S132" s="22" t="n"/>
      <c r="T132" s="22" t="n"/>
      <c r="U132" s="22" t="n"/>
      <c r="V132" s="22" t="n"/>
      <c r="W132" s="22" t="n"/>
      <c r="X132" s="22" t="n"/>
      <c r="Y132" s="22" t="n"/>
      <c r="Z132" s="22" t="n"/>
      <c r="AA132" s="22" t="n"/>
      <c r="AB132" s="22" t="n"/>
      <c r="AC132" s="22" t="n"/>
      <c r="AD132" s="22" t="n"/>
      <c r="AE132" s="22" t="n"/>
      <c r="AF132" s="22" t="n"/>
      <c r="AG132" s="22" t="n"/>
      <c r="AH132" s="22" t="n"/>
      <c r="AI132" s="22" t="n"/>
      <c r="AJ132" s="22" t="n"/>
      <c r="AK132" s="31" t="n"/>
      <c r="AL132" s="31" t="n"/>
      <c r="AM132" s="31" t="n"/>
      <c r="AN132" s="31" t="n"/>
      <c r="AO132" s="31" t="n"/>
      <c r="AP132" s="31" t="n"/>
      <c r="AQ132" s="31" t="n"/>
    </row>
    <row r="133" ht="20.15" customFormat="1" customHeight="1" s="32">
      <c r="A133" s="44" t="n"/>
      <c r="B133" s="44" t="n"/>
      <c r="C133" s="44" t="n"/>
      <c r="D133" s="38" t="n"/>
      <c r="E133" s="38" t="n"/>
      <c r="F133" s="38" t="n"/>
      <c r="G133" s="38" t="n"/>
      <c r="H133" s="149" t="n"/>
      <c r="I133" s="20" t="n"/>
      <c r="J133" s="21" t="n"/>
      <c r="K133" s="21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  <c r="V133" s="22" t="n"/>
      <c r="W133" s="22" t="n"/>
      <c r="X133" s="22" t="n"/>
      <c r="Y133" s="22" t="n"/>
      <c r="Z133" s="22" t="n"/>
      <c r="AA133" s="22" t="n"/>
      <c r="AB133" s="22" t="n"/>
      <c r="AC133" s="22" t="n"/>
      <c r="AD133" s="22" t="n"/>
      <c r="AE133" s="22" t="n"/>
      <c r="AF133" s="22" t="n"/>
      <c r="AG133" s="22" t="n"/>
      <c r="AH133" s="22" t="n"/>
      <c r="AI133" s="22" t="n"/>
      <c r="AJ133" s="22" t="n"/>
      <c r="AK133" s="31" t="n"/>
      <c r="AL133" s="31" t="n"/>
      <c r="AM133" s="31" t="n"/>
      <c r="AN133" s="31" t="n"/>
      <c r="AO133" s="31" t="n"/>
      <c r="AP133" s="31" t="n"/>
      <c r="AQ133" s="31" t="n"/>
    </row>
    <row r="134" ht="20.15" customFormat="1" customHeight="1" s="32">
      <c r="A134" s="44" t="n"/>
      <c r="B134" s="44" t="n"/>
      <c r="C134" s="44" t="n"/>
      <c r="D134" s="38" t="n"/>
      <c r="E134" s="38" t="n"/>
      <c r="F134" s="38" t="n"/>
      <c r="G134" s="38" t="n"/>
      <c r="H134" s="149" t="n"/>
      <c r="I134" s="20" t="n"/>
      <c r="J134" s="21" t="n"/>
      <c r="K134" s="21" t="n"/>
      <c r="L134" s="22" t="n"/>
      <c r="M134" s="22" t="n"/>
      <c r="N134" s="22" t="n"/>
      <c r="O134" s="22" t="n"/>
      <c r="P134" s="22" t="n"/>
      <c r="Q134" s="22" t="n"/>
      <c r="R134" s="22" t="n"/>
      <c r="S134" s="22" t="n"/>
      <c r="T134" s="22" t="n"/>
      <c r="U134" s="22" t="n"/>
      <c r="V134" s="22" t="n"/>
      <c r="W134" s="22" t="n"/>
      <c r="X134" s="22" t="n"/>
      <c r="Y134" s="22" t="n"/>
      <c r="Z134" s="22" t="n"/>
      <c r="AA134" s="22" t="n"/>
      <c r="AB134" s="22" t="n"/>
      <c r="AC134" s="22" t="n"/>
      <c r="AD134" s="22" t="n"/>
      <c r="AE134" s="22" t="n"/>
      <c r="AF134" s="22" t="n"/>
      <c r="AG134" s="22" t="n"/>
      <c r="AH134" s="22" t="n"/>
      <c r="AI134" s="22" t="n"/>
      <c r="AJ134" s="22" t="n"/>
      <c r="AK134" s="31" t="n"/>
      <c r="AL134" s="31" t="n"/>
      <c r="AM134" s="31" t="n"/>
      <c r="AN134" s="31" t="n"/>
      <c r="AO134" s="31" t="n"/>
      <c r="AP134" s="31" t="n"/>
      <c r="AQ134" s="31" t="n"/>
    </row>
    <row r="135" ht="20.15" customFormat="1" customHeight="1" s="32">
      <c r="A135" s="44" t="n"/>
      <c r="B135" s="44" t="n"/>
      <c r="C135" s="44" t="n"/>
      <c r="D135" s="38" t="n"/>
      <c r="E135" s="38" t="n"/>
      <c r="F135" s="38" t="n"/>
      <c r="G135" s="38" t="n"/>
      <c r="H135" s="149" t="n"/>
      <c r="I135" s="20" t="n"/>
      <c r="J135" s="21" t="n"/>
      <c r="K135" s="21" t="n"/>
      <c r="L135" s="22" t="n"/>
      <c r="M135" s="22" t="n"/>
      <c r="N135" s="22" t="n"/>
      <c r="O135" s="22" t="n"/>
      <c r="P135" s="22" t="n"/>
      <c r="Q135" s="22" t="n"/>
      <c r="R135" s="22" t="n"/>
      <c r="S135" s="22" t="n"/>
      <c r="T135" s="22" t="n"/>
      <c r="U135" s="22" t="n"/>
      <c r="V135" s="22" t="n"/>
      <c r="W135" s="22" t="n"/>
      <c r="X135" s="22" t="n"/>
      <c r="Y135" s="22" t="n"/>
      <c r="Z135" s="22" t="n"/>
      <c r="AA135" s="22" t="n"/>
      <c r="AB135" s="22" t="n"/>
      <c r="AC135" s="22" t="n"/>
      <c r="AD135" s="22" t="n"/>
      <c r="AE135" s="22" t="n"/>
      <c r="AF135" s="22" t="n"/>
      <c r="AG135" s="22" t="n"/>
      <c r="AH135" s="22" t="n"/>
      <c r="AI135" s="22" t="n"/>
      <c r="AJ135" s="22" t="n"/>
      <c r="AK135" s="31" t="n"/>
      <c r="AL135" s="31" t="n"/>
      <c r="AM135" s="31" t="n"/>
      <c r="AN135" s="31" t="n"/>
      <c r="AO135" s="31" t="n"/>
      <c r="AP135" s="31" t="n"/>
      <c r="AQ135" s="31" t="n"/>
    </row>
    <row r="136" ht="20.15" customFormat="1" customHeight="1" s="29">
      <c r="A136" s="48" t="n"/>
      <c r="B136" s="48" t="n"/>
      <c r="C136" s="44" t="n"/>
      <c r="D136" s="37" t="n"/>
      <c r="E136" s="37" t="n"/>
      <c r="F136" s="37" t="n"/>
      <c r="G136" s="37" t="n"/>
      <c r="H136" s="149" t="n"/>
      <c r="I136" s="9" t="n"/>
      <c r="J136" s="14" t="n"/>
      <c r="K136" s="14" t="n"/>
      <c r="L136" s="153" t="n">
        <v>7312524.3</v>
      </c>
      <c r="M136" s="153" t="n">
        <v>31496210.7</v>
      </c>
      <c r="N136" s="153" t="n">
        <v>31496210.7</v>
      </c>
      <c r="O136" s="153" t="n">
        <v>31496210.7</v>
      </c>
      <c r="P136" s="153" t="n">
        <v>111819223.18</v>
      </c>
      <c r="Q136" s="153" t="n">
        <v>196078026.9618182</v>
      </c>
      <c r="R136" s="153" t="n">
        <v>196078026.9618182</v>
      </c>
      <c r="S136" s="153" t="n">
        <v>199232335.4418182</v>
      </c>
      <c r="T136" s="153" t="n">
        <v>167736124.7418182</v>
      </c>
      <c r="U136" s="153" t="n">
        <v>117692152.2618182</v>
      </c>
      <c r="V136" s="153" t="n">
        <v>111374741.0618182</v>
      </c>
      <c r="W136" s="153" t="n">
        <v>156479804.4592208</v>
      </c>
      <c r="X136" s="153" t="n">
        <v>156597654.0592208</v>
      </c>
      <c r="Y136" s="153" t="n">
        <v>164564324.4592208</v>
      </c>
      <c r="Z136" s="153" t="n">
        <v>214359764.8706494</v>
      </c>
      <c r="AA136" s="153" t="n">
        <v>214359764.8706494</v>
      </c>
      <c r="AB136" s="153" t="n">
        <v>155377485.8888312</v>
      </c>
      <c r="AC136" s="153" t="n">
        <v>216013615.0088312</v>
      </c>
      <c r="AD136" s="153" t="n">
        <v>239916233.9802597</v>
      </c>
      <c r="AE136" s="153" t="n">
        <v>193641907.5802597</v>
      </c>
      <c r="AF136" s="153" t="n">
        <v>237469463.4202597</v>
      </c>
      <c r="AG136" s="153" t="n">
        <v>209834647.6488312</v>
      </c>
      <c r="AH136" s="153" t="n">
        <v>191357644.5942857</v>
      </c>
      <c r="AI136" s="153" t="n">
        <v>160697826.9942857</v>
      </c>
      <c r="AJ136" s="153" t="n">
        <v>87518074.35428572</v>
      </c>
      <c r="AK136" s="30" t="n"/>
      <c r="AL136" s="30" t="n"/>
      <c r="AM136" s="30" t="n"/>
      <c r="AN136" s="30" t="n"/>
      <c r="AO136" s="30" t="n"/>
      <c r="AP136" s="30" t="n"/>
      <c r="AQ136" s="30" t="n"/>
    </row>
    <row r="137" ht="20.15" customFormat="1" customHeight="1" s="29">
      <c r="A137" s="48" t="n"/>
      <c r="B137" s="48" t="n"/>
      <c r="C137" s="44" t="n"/>
      <c r="D137" s="37" t="n"/>
      <c r="E137" s="37" t="n"/>
      <c r="F137" s="37" t="n"/>
      <c r="G137" s="37" t="n"/>
      <c r="H137" s="149" t="n"/>
      <c r="I137" s="9" t="n"/>
      <c r="K137" s="61" t="inlineStr">
        <is>
          <t>PV</t>
        </is>
      </c>
      <c r="L137" s="154" t="n">
        <v>7312524.3</v>
      </c>
      <c r="M137" s="154" t="n">
        <v>38808735</v>
      </c>
      <c r="N137" s="154" t="n">
        <v>70304945.7</v>
      </c>
      <c r="O137" s="154" t="n">
        <v>101801156.4</v>
      </c>
      <c r="P137" s="154" t="n">
        <v>213620379.58</v>
      </c>
      <c r="Q137" s="154" t="n">
        <v>409698406.5418182</v>
      </c>
      <c r="R137" s="154" t="n">
        <v>605776433.5036364</v>
      </c>
      <c r="S137" s="154" t="n">
        <v>805008768.9454546</v>
      </c>
      <c r="T137" s="154" t="n">
        <v>972744893.6872728</v>
      </c>
      <c r="U137" s="154" t="n">
        <v>1090437045.949091</v>
      </c>
      <c r="V137" s="154" t="n">
        <v>1201811787.010909</v>
      </c>
      <c r="W137" s="154" t="n">
        <v>1358291591.47013</v>
      </c>
      <c r="X137" s="154" t="n">
        <v>1514889245.529351</v>
      </c>
      <c r="Y137" s="154" t="n">
        <v>1679453569.988572</v>
      </c>
      <c r="Z137" s="154" t="n">
        <v>1893813334.859221</v>
      </c>
      <c r="AA137" s="154" t="n">
        <v>2108173099.72987</v>
      </c>
      <c r="AB137" s="154" t="n">
        <v>2263550585.618701</v>
      </c>
      <c r="AC137" s="154" t="n">
        <v>2479564200.627532</v>
      </c>
      <c r="AD137" s="154" t="n">
        <v>2719480434.607792</v>
      </c>
      <c r="AE137" s="154" t="n">
        <v>2913122342.188052</v>
      </c>
      <c r="AF137" s="154" t="n">
        <v>3150591805.608312</v>
      </c>
      <c r="AG137" s="154" t="n">
        <v>3360426453.257143</v>
      </c>
      <c r="AH137" s="154" t="n">
        <v>3551784097.851429</v>
      </c>
      <c r="AI137" s="154" t="n">
        <v>3712481924.845715</v>
      </c>
      <c r="AJ137" s="154" t="n">
        <v>3799999999.2</v>
      </c>
      <c r="AK137" s="30" t="n"/>
      <c r="AL137" s="30" t="n"/>
      <c r="AM137" s="30" t="n"/>
      <c r="AN137" s="30" t="n"/>
      <c r="AO137" s="30" t="n"/>
      <c r="AP137" s="30" t="n"/>
      <c r="AQ137" s="30" t="n"/>
    </row>
    <row r="138" ht="20.15" customFormat="1" customHeight="1" s="29">
      <c r="A138" s="48" t="n"/>
      <c r="B138" s="48" t="n"/>
      <c r="C138" s="44" t="n"/>
      <c r="D138" s="37" t="n"/>
      <c r="E138" s="37" t="n"/>
      <c r="F138" s="37" t="n"/>
      <c r="G138" s="37" t="n"/>
      <c r="H138" s="149" t="n"/>
      <c r="I138" s="9" t="n"/>
      <c r="K138" s="61" t="inlineStr">
        <is>
          <t>PV ср</t>
        </is>
      </c>
      <c r="L138" s="154">
        <f>L137/L50</f>
        <v/>
      </c>
      <c r="M138" s="154">
        <f>M137/M50</f>
        <v/>
      </c>
      <c r="N138" s="154">
        <f>N137/N50</f>
        <v/>
      </c>
      <c r="O138" s="154">
        <f>O137/O50</f>
        <v/>
      </c>
      <c r="P138" s="154">
        <f>P137/P50</f>
        <v/>
      </c>
      <c r="Q138" s="154">
        <f>Q137/Q50</f>
        <v/>
      </c>
      <c r="R138" s="154">
        <f>R137/R50</f>
        <v/>
      </c>
      <c r="S138" s="154">
        <f>S137/S50</f>
        <v/>
      </c>
      <c r="T138" s="154">
        <f>T137/T50</f>
        <v/>
      </c>
      <c r="U138" s="154">
        <f>U137/U50</f>
        <v/>
      </c>
      <c r="V138" s="154">
        <f>V137/V50</f>
        <v/>
      </c>
      <c r="W138" s="154">
        <f>W137/W50</f>
        <v/>
      </c>
      <c r="X138" s="154">
        <f>X137/X50</f>
        <v/>
      </c>
      <c r="Y138" s="154">
        <f>Y137/Y50</f>
        <v/>
      </c>
      <c r="Z138" s="154">
        <f>Z137/Z50</f>
        <v/>
      </c>
      <c r="AA138" s="154">
        <f>AA137/AA50</f>
        <v/>
      </c>
      <c r="AB138" s="154">
        <f>AB137/AB50</f>
        <v/>
      </c>
      <c r="AC138" s="154">
        <f>AC137/AC50</f>
        <v/>
      </c>
      <c r="AD138" s="154">
        <f>AD137/AD50</f>
        <v/>
      </c>
      <c r="AE138" s="154">
        <f>AE137/AE50</f>
        <v/>
      </c>
      <c r="AF138" s="154">
        <f>AF137/AF50</f>
        <v/>
      </c>
      <c r="AG138" s="154">
        <f>AG137/AG50</f>
        <v/>
      </c>
      <c r="AH138" s="154">
        <f>AH137/AH50</f>
        <v/>
      </c>
      <c r="AI138" s="154">
        <f>AI137/AI50</f>
        <v/>
      </c>
      <c r="AJ138" s="154">
        <f>AJ137/AJ50</f>
        <v/>
      </c>
      <c r="AK138" s="30" t="n"/>
      <c r="AL138" s="30" t="n"/>
      <c r="AM138" s="30" t="n"/>
      <c r="AN138" s="30" t="n"/>
      <c r="AO138" s="30" t="n"/>
      <c r="AP138" s="30" t="n"/>
      <c r="AQ138" s="30" t="n"/>
    </row>
    <row r="139" ht="20.15" customFormat="1" customHeight="1" s="29">
      <c r="A139" s="48" t="n"/>
      <c r="B139" s="48" t="n"/>
      <c r="C139" s="44" t="n"/>
      <c r="D139" s="37" t="n"/>
      <c r="E139" s="37" t="n"/>
      <c r="F139" s="37" t="n"/>
      <c r="G139" s="37" t="n"/>
      <c r="H139" s="149" t="n"/>
      <c r="I139" s="9" t="n"/>
      <c r="K139" s="61" t="n"/>
      <c r="L139" s="155">
        <f>10891271.05/2</f>
        <v/>
      </c>
      <c r="M139" s="155" t="n">
        <v>10891271.05</v>
      </c>
      <c r="N139" s="155">
        <f>10891271.05*1.5</f>
        <v/>
      </c>
      <c r="O139" s="155" t="n">
        <v>36851826.12</v>
      </c>
      <c r="P139" s="155" t="n">
        <v>96742859.93000001</v>
      </c>
      <c r="Q139" s="155" t="n">
        <v>101222319.29</v>
      </c>
      <c r="R139" s="155" t="n">
        <v>74913452.64</v>
      </c>
      <c r="S139" s="155" t="n">
        <v>60702548.47</v>
      </c>
      <c r="T139" s="155" t="n">
        <v>90928255.98999999</v>
      </c>
      <c r="U139" s="155" t="n">
        <v>92688544.54000001</v>
      </c>
      <c r="V139" s="155" t="n">
        <v>67503941.76000001</v>
      </c>
      <c r="W139" s="155" t="n">
        <v>83477083.94</v>
      </c>
      <c r="X139" s="155" t="n">
        <v>113321150.88</v>
      </c>
      <c r="Y139" s="155" t="n">
        <v>182705889.59</v>
      </c>
      <c r="Z139" s="155" t="n">
        <v>163462812.48</v>
      </c>
      <c r="AA139" s="155" t="n">
        <v>164507818.59</v>
      </c>
      <c r="AB139" s="155" t="n">
        <v>115059305.19</v>
      </c>
      <c r="AC139" s="153" t="n"/>
      <c r="AD139" s="153" t="n"/>
      <c r="AE139" s="153" t="n"/>
      <c r="AF139" s="153" t="n"/>
      <c r="AG139" s="153" t="n"/>
      <c r="AH139" s="153" t="n"/>
      <c r="AI139" s="153" t="n"/>
      <c r="AJ139" s="153" t="n"/>
      <c r="AK139" s="30" t="n"/>
      <c r="AL139" s="30" t="n"/>
      <c r="AM139" s="30" t="n"/>
      <c r="AN139" s="30" t="n"/>
      <c r="AO139" s="30" t="n"/>
      <c r="AP139" s="30" t="n"/>
      <c r="AQ139" s="30" t="n"/>
    </row>
    <row r="140" ht="20.15" customHeight="1">
      <c r="J140" s="136" t="n"/>
      <c r="K140" s="61" t="inlineStr">
        <is>
          <t>EV</t>
        </is>
      </c>
      <c r="L140" s="154">
        <f>L139</f>
        <v/>
      </c>
      <c r="M140" s="154">
        <f>L140+M139</f>
        <v/>
      </c>
      <c r="N140" s="154">
        <f>M140+N139</f>
        <v/>
      </c>
      <c r="O140" s="154" t="n">
        <v>69525639.26000001</v>
      </c>
      <c r="P140" s="154" t="n">
        <v>166268499.19</v>
      </c>
      <c r="Q140" s="154" t="n">
        <v>267490818.48</v>
      </c>
      <c r="R140" s="154" t="n">
        <v>342404271.12</v>
      </c>
      <c r="S140" s="154" t="n">
        <v>403106819.59</v>
      </c>
      <c r="T140" s="156" t="n">
        <v>494035075.58</v>
      </c>
      <c r="U140" s="156" t="n">
        <v>586723620.12</v>
      </c>
      <c r="V140" s="156" t="n">
        <v>654227561.88</v>
      </c>
      <c r="W140" s="156" t="n">
        <v>737704645.8200001</v>
      </c>
      <c r="X140" s="156" t="n">
        <v>851025796.7</v>
      </c>
      <c r="Y140" s="156" t="n">
        <v>1033731686.29</v>
      </c>
      <c r="Z140" s="156" t="n">
        <v>1197194498.77</v>
      </c>
      <c r="AA140" s="156" t="n">
        <v>1361702317.36</v>
      </c>
      <c r="AB140" s="156" t="n">
        <v>1476761622.55</v>
      </c>
      <c r="AC140" s="157" t="n"/>
      <c r="AD140" s="157" t="n"/>
      <c r="AE140" s="157" t="n"/>
      <c r="AF140" s="158" t="n"/>
      <c r="AG140" s="158" t="n"/>
      <c r="AH140" s="158" t="n"/>
      <c r="AI140" s="158" t="n"/>
      <c r="AJ140" s="158" t="n"/>
    </row>
    <row r="141" ht="20.15" customHeight="1">
      <c r="J141" s="136" t="n"/>
      <c r="K141" s="61" t="inlineStr">
        <is>
          <t>EV ср</t>
        </is>
      </c>
      <c r="L141" s="154">
        <f>L140/L50</f>
        <v/>
      </c>
      <c r="M141" s="154">
        <f>M140/M50</f>
        <v/>
      </c>
      <c r="N141" s="154">
        <f>N140/N50</f>
        <v/>
      </c>
      <c r="O141" s="154">
        <f>O140/O50</f>
        <v/>
      </c>
      <c r="P141" s="154">
        <f>P140/P50</f>
        <v/>
      </c>
      <c r="Q141" s="154">
        <f>Q140/Q50</f>
        <v/>
      </c>
      <c r="R141" s="154">
        <f>R140/R50</f>
        <v/>
      </c>
      <c r="S141" s="154">
        <f>S140/S50</f>
        <v/>
      </c>
      <c r="T141" s="154">
        <f>T140/T50</f>
        <v/>
      </c>
      <c r="U141" s="154">
        <f>U140/U50</f>
        <v/>
      </c>
      <c r="V141" s="154">
        <f>V140/V50</f>
        <v/>
      </c>
      <c r="W141" s="154">
        <f>W140/W50</f>
        <v/>
      </c>
      <c r="X141" s="154">
        <f>X140/X50</f>
        <v/>
      </c>
      <c r="Y141" s="154">
        <f>Y140/Y50</f>
        <v/>
      </c>
      <c r="Z141" s="154">
        <f>Z140/Z50</f>
        <v/>
      </c>
      <c r="AA141" s="154">
        <f>AA140/AA50</f>
        <v/>
      </c>
      <c r="AB141" s="154">
        <f>AB140/AB50</f>
        <v/>
      </c>
      <c r="AC141" s="157" t="n"/>
      <c r="AD141" s="157" t="n"/>
      <c r="AE141" s="157" t="n"/>
      <c r="AF141" s="158" t="n"/>
      <c r="AG141" s="158" t="n"/>
      <c r="AH141" s="158" t="n"/>
      <c r="AI141" s="158" t="n"/>
      <c r="AJ141" s="158" t="n"/>
    </row>
    <row r="142">
      <c r="K142" s="62" t="n"/>
      <c r="L142" s="153" t="n">
        <v>47231199.58</v>
      </c>
      <c r="M142" s="157" t="n">
        <v>47231199.58</v>
      </c>
      <c r="N142" s="157" t="n">
        <v>47231199.58</v>
      </c>
      <c r="O142" s="153" t="n">
        <v>35261378.89</v>
      </c>
      <c r="P142" s="153" t="n">
        <v>125000000</v>
      </c>
      <c r="Q142" s="153" t="n">
        <v>67818953.92</v>
      </c>
      <c r="R142" s="153" t="n">
        <v>50192013.27</v>
      </c>
      <c r="S142" s="153" t="n">
        <v>158881472.02</v>
      </c>
      <c r="T142" s="157" t="n">
        <v>110921931.51</v>
      </c>
      <c r="U142" s="157" t="n">
        <v>109701324.84</v>
      </c>
      <c r="V142" s="157" t="n">
        <v>151888400.98</v>
      </c>
      <c r="W142" s="157" t="n">
        <v>55929646.24</v>
      </c>
      <c r="X142" s="157" t="n">
        <v>288856989.96</v>
      </c>
      <c r="Y142" s="157" t="n">
        <v>298819005.17</v>
      </c>
      <c r="Z142" s="157" t="n">
        <v>131706004.67</v>
      </c>
      <c r="AA142" s="157" t="n">
        <v>123837522.83</v>
      </c>
      <c r="AB142" s="157" t="n">
        <v>241591776.87</v>
      </c>
      <c r="AC142" s="157" t="n"/>
      <c r="AD142" s="157" t="n"/>
      <c r="AE142" s="157" t="n"/>
      <c r="AF142" s="158" t="n"/>
      <c r="AG142" s="158" t="n"/>
      <c r="AH142" s="158" t="n"/>
      <c r="AI142" s="158" t="n"/>
      <c r="AJ142" s="158" t="n"/>
    </row>
    <row r="143" ht="20.15" customHeight="1">
      <c r="K143" s="61" t="inlineStr">
        <is>
          <t>AC</t>
        </is>
      </c>
      <c r="L143" s="154" t="n">
        <v>47231199.58</v>
      </c>
      <c r="M143" s="154" t="n">
        <v>94462399.17</v>
      </c>
      <c r="N143" s="154" t="n">
        <v>141693598.75</v>
      </c>
      <c r="O143" s="154" t="n">
        <v>176954977.64</v>
      </c>
      <c r="P143" s="154" t="n">
        <v>301954977.64</v>
      </c>
      <c r="Q143" s="154" t="n">
        <v>369773931.56</v>
      </c>
      <c r="R143" s="154" t="n">
        <v>419965944.83</v>
      </c>
      <c r="S143" s="154" t="n">
        <v>578847416.85</v>
      </c>
      <c r="T143" s="156" t="n">
        <v>689769348.36</v>
      </c>
      <c r="U143" s="156" t="n">
        <v>799470673.2</v>
      </c>
      <c r="V143" s="156" t="n">
        <v>951359074.1799999</v>
      </c>
      <c r="W143" s="156" t="n">
        <v>1007288720.42</v>
      </c>
      <c r="X143" s="156" t="n">
        <v>1296145710.38</v>
      </c>
      <c r="Y143" s="156" t="n">
        <v>1594964715.55</v>
      </c>
      <c r="Z143" s="156" t="n">
        <v>1726670720.22</v>
      </c>
      <c r="AA143" s="156" t="n">
        <v>1850508243.05</v>
      </c>
      <c r="AB143" s="156" t="n">
        <v>2092100019.92</v>
      </c>
      <c r="AC143" s="157" t="n"/>
      <c r="AD143" s="157" t="n"/>
      <c r="AE143" s="157" t="n"/>
      <c r="AF143" s="158" t="n"/>
      <c r="AG143" s="158" t="n"/>
      <c r="AH143" s="158" t="n"/>
      <c r="AI143" s="158" t="n"/>
      <c r="AJ143" s="158" t="n"/>
    </row>
    <row r="144" ht="20.15" customHeight="1">
      <c r="J144" s="19" t="n"/>
      <c r="K144" s="61" t="n"/>
      <c r="L144" s="159" t="n"/>
      <c r="M144" s="159" t="n"/>
      <c r="N144" s="159" t="n"/>
      <c r="O144" s="159" t="n"/>
      <c r="P144" s="159" t="n"/>
      <c r="Q144" s="159" t="n"/>
      <c r="R144" s="159" t="n"/>
      <c r="S144" s="159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" t="n"/>
      <c r="AG144" s="1" t="n"/>
      <c r="AH144" s="1" t="n"/>
      <c r="AI144" s="1" t="n"/>
      <c r="AJ144" s="1" t="n"/>
    </row>
    <row r="145" outlineLevel="1" ht="20.15" customHeight="1">
      <c r="J145" s="19" t="n"/>
      <c r="K145" s="61" t="n"/>
      <c r="L145" s="160" t="n"/>
      <c r="M145" s="160" t="n"/>
      <c r="N145" s="160" t="n"/>
      <c r="O145" s="160" t="n"/>
      <c r="P145" s="160" t="n"/>
      <c r="Q145" s="160" t="n"/>
      <c r="R145" s="160" t="n"/>
      <c r="S145" s="160" t="n"/>
      <c r="AF145" s="1" t="n"/>
      <c r="AG145" s="1" t="n"/>
      <c r="AH145" s="1" t="n"/>
      <c r="AI145" s="1" t="n"/>
      <c r="AJ145" s="1" t="n"/>
    </row>
    <row r="146" outlineLevel="1" ht="17.5" customFormat="1" customHeight="1" s="33">
      <c r="A146" s="49" t="n"/>
      <c r="B146" s="49" t="n"/>
      <c r="C146" s="45" t="n"/>
      <c r="D146" s="39" t="n"/>
      <c r="E146" s="39" t="n"/>
      <c r="F146" s="39" t="n"/>
      <c r="G146" s="39" t="n"/>
      <c r="H146" s="161" t="n"/>
      <c r="I146" s="7" t="n"/>
      <c r="J146" s="6" t="inlineStr">
        <is>
          <t xml:space="preserve">Генподрядчик: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K146" s="63" t="n"/>
      <c r="T146" s="33" t="inlineStr">
        <is>
          <t>Субподрядчик:</t>
        </is>
      </c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8" t="n"/>
      <c r="AG146" s="8" t="n"/>
      <c r="AH146" s="8" t="n"/>
      <c r="AI146" s="8" t="n"/>
      <c r="AJ146" s="8" t="n"/>
    </row>
    <row r="147" outlineLevel="1" ht="17.5" customFormat="1" customHeight="1" s="33">
      <c r="A147" s="49" t="n"/>
      <c r="B147" s="49" t="n"/>
      <c r="C147" s="45" t="n"/>
      <c r="D147" s="39" t="n"/>
      <c r="E147" s="39" t="n"/>
      <c r="F147" s="39" t="n"/>
      <c r="G147" s="39" t="n"/>
      <c r="H147" s="161" t="n"/>
      <c r="I147" s="7" t="n"/>
      <c r="J147" s="6" t="n"/>
      <c r="K147" s="63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8" t="n"/>
      <c r="AG147" s="8" t="n"/>
      <c r="AH147" s="8" t="n"/>
      <c r="AI147" s="8" t="n"/>
      <c r="AJ147" s="8" t="n"/>
    </row>
    <row r="148" outlineLevel="1" ht="17.5" customFormat="1" customHeight="1" s="33">
      <c r="A148" s="49" t="n"/>
      <c r="B148" s="49" t="n"/>
      <c r="C148" s="45" t="n"/>
      <c r="D148" s="39" t="n"/>
      <c r="E148" s="39" t="n"/>
      <c r="F148" s="39" t="n"/>
      <c r="G148" s="39" t="n"/>
      <c r="H148" s="161" t="n"/>
      <c r="I148" s="7" t="n"/>
      <c r="J148" s="6" t="inlineStr">
        <is>
          <t xml:space="preserve"> Генеральный директор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K148" s="63" t="n"/>
      <c r="T148" s="33" t="inlineStr">
        <is>
          <t>Генеральный директор</t>
        </is>
      </c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8" t="n"/>
      <c r="AG148" s="8" t="n"/>
      <c r="AH148" s="8" t="n"/>
      <c r="AI148" s="8" t="n"/>
      <c r="AJ148" s="8" t="n"/>
    </row>
    <row r="149" outlineLevel="1" ht="17.5" customFormat="1" customHeight="1" s="33">
      <c r="A149" s="49" t="n"/>
      <c r="B149" s="49" t="n"/>
      <c r="C149" s="45" t="n"/>
      <c r="D149" s="39" t="n"/>
      <c r="E149" s="39" t="n"/>
      <c r="F149" s="39" t="n"/>
      <c r="G149" s="39" t="n"/>
      <c r="H149" s="161" t="n"/>
      <c r="I149" s="7" t="n"/>
      <c r="J149" s="6" t="n"/>
      <c r="K149" s="63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8" t="n"/>
      <c r="AG149" s="8" t="n"/>
      <c r="AH149" s="8" t="n"/>
      <c r="AI149" s="8" t="n"/>
      <c r="AJ149" s="8" t="n"/>
    </row>
    <row r="150">
      <c r="J150" s="124" t="n"/>
      <c r="K150" s="62" t="n"/>
    </row>
    <row r="151">
      <c r="J151" s="123" t="inlineStr">
        <is>
          <t>Общий бюджет</t>
        </is>
      </c>
      <c r="K151" s="64" t="inlineStr">
        <is>
          <t>BAC</t>
        </is>
      </c>
      <c r="L151" s="162">
        <f>$AJ$137</f>
        <v/>
      </c>
      <c r="M151" s="162">
        <f>$AJ$137</f>
        <v/>
      </c>
      <c r="N151" s="162">
        <f>$AJ$137</f>
        <v/>
      </c>
      <c r="O151" s="162">
        <f>$AJ$137</f>
        <v/>
      </c>
      <c r="P151" s="162">
        <f>$AJ$137</f>
        <v/>
      </c>
      <c r="Q151" s="162">
        <f>$AJ$137</f>
        <v/>
      </c>
      <c r="R151" s="162">
        <f>$AJ$137</f>
        <v/>
      </c>
      <c r="S151" s="162">
        <f>$AJ$137</f>
        <v/>
      </c>
      <c r="T151" s="162">
        <f>$AJ$137</f>
        <v/>
      </c>
      <c r="U151" s="162">
        <f>$AJ$137</f>
        <v/>
      </c>
      <c r="V151" s="162">
        <f>$AJ$137</f>
        <v/>
      </c>
      <c r="W151" s="162">
        <f>$AJ$137</f>
        <v/>
      </c>
      <c r="X151" s="162">
        <f>$AJ$137</f>
        <v/>
      </c>
      <c r="Y151" s="162">
        <f>$AJ$137</f>
        <v/>
      </c>
      <c r="Z151" s="162">
        <f>$AJ$137</f>
        <v/>
      </c>
      <c r="AA151" s="162">
        <f>$AJ$137</f>
        <v/>
      </c>
      <c r="AB151" s="162">
        <f>$AJ$137</f>
        <v/>
      </c>
    </row>
    <row r="152">
      <c r="J152" s="123" t="inlineStr">
        <is>
          <t>Текущие затраты на середину работ (половина от общего бюджета)</t>
        </is>
      </c>
      <c r="K152" s="64" t="inlineStr">
        <is>
          <t>PV</t>
        </is>
      </c>
      <c r="L152" s="138">
        <f>L137</f>
        <v/>
      </c>
      <c r="M152" s="138">
        <f>M137</f>
        <v/>
      </c>
      <c r="N152" s="138">
        <f>N137</f>
        <v/>
      </c>
      <c r="O152" s="138">
        <f>O137</f>
        <v/>
      </c>
      <c r="P152" s="138">
        <f>P137</f>
        <v/>
      </c>
      <c r="Q152" s="138">
        <f>Q137</f>
        <v/>
      </c>
      <c r="R152" s="138">
        <f>R137</f>
        <v/>
      </c>
      <c r="S152" s="138">
        <f>S137</f>
        <v/>
      </c>
      <c r="T152" s="138">
        <f>T137</f>
        <v/>
      </c>
      <c r="U152" s="138">
        <f>U137</f>
        <v/>
      </c>
      <c r="V152" s="138">
        <f>V137</f>
        <v/>
      </c>
      <c r="W152" s="138">
        <f>W137</f>
        <v/>
      </c>
      <c r="X152" s="138">
        <f>X137</f>
        <v/>
      </c>
      <c r="Y152" s="138">
        <f>Y137</f>
        <v/>
      </c>
      <c r="Z152" s="138">
        <f>Z137</f>
        <v/>
      </c>
      <c r="AA152" s="138">
        <f>AA137</f>
        <v/>
      </c>
      <c r="AB152" s="138">
        <f>AB137</f>
        <v/>
      </c>
    </row>
    <row r="153">
      <c r="J153" s="123" t="inlineStr">
        <is>
          <t>Фактически потрачено на середину работ</t>
        </is>
      </c>
      <c r="K153" s="64" t="inlineStr">
        <is>
          <t>AC</t>
        </is>
      </c>
      <c r="L153" s="138">
        <f>L143</f>
        <v/>
      </c>
      <c r="M153" s="138">
        <f>M143</f>
        <v/>
      </c>
      <c r="N153" s="138">
        <f>N143</f>
        <v/>
      </c>
      <c r="O153" s="138">
        <f>O143</f>
        <v/>
      </c>
      <c r="P153" s="138">
        <f>P143</f>
        <v/>
      </c>
      <c r="Q153" s="138">
        <f>Q143</f>
        <v/>
      </c>
      <c r="R153" s="138">
        <f>R143</f>
        <v/>
      </c>
      <c r="S153" s="138">
        <f>S143</f>
        <v/>
      </c>
      <c r="T153" s="138">
        <f>T143</f>
        <v/>
      </c>
      <c r="U153" s="138">
        <f>U143</f>
        <v/>
      </c>
      <c r="V153" s="138">
        <f>V143</f>
        <v/>
      </c>
      <c r="W153" s="138">
        <f>W143</f>
        <v/>
      </c>
      <c r="X153" s="138">
        <f>X143</f>
        <v/>
      </c>
      <c r="Y153" s="138">
        <f>Y143</f>
        <v/>
      </c>
      <c r="Z153" s="138">
        <f>Z143</f>
        <v/>
      </c>
      <c r="AA153" s="138">
        <f>AA143</f>
        <v/>
      </c>
      <c r="AB153" s="138">
        <f>AB143</f>
        <v/>
      </c>
    </row>
    <row r="154">
      <c r="J154" s="123" t="inlineStr">
        <is>
          <t>Фактически выполнено работ на середину работ</t>
        </is>
      </c>
      <c r="K154" s="64" t="inlineStr">
        <is>
          <t>EV</t>
        </is>
      </c>
      <c r="L154" s="138">
        <f>L140</f>
        <v/>
      </c>
      <c r="M154" s="138">
        <f>M140</f>
        <v/>
      </c>
      <c r="N154" s="138">
        <f>N140</f>
        <v/>
      </c>
      <c r="O154" s="138">
        <f>O140</f>
        <v/>
      </c>
      <c r="P154" s="138">
        <f>P140</f>
        <v/>
      </c>
      <c r="Q154" s="138">
        <f>Q140</f>
        <v/>
      </c>
      <c r="R154" s="138">
        <f>R140</f>
        <v/>
      </c>
      <c r="S154" s="138">
        <f>S140</f>
        <v/>
      </c>
      <c r="T154" s="138">
        <f>T140</f>
        <v/>
      </c>
      <c r="U154" s="138">
        <f>U140</f>
        <v/>
      </c>
      <c r="V154" s="138">
        <f>V140</f>
        <v/>
      </c>
      <c r="W154" s="138">
        <f>W140</f>
        <v/>
      </c>
      <c r="X154" s="138">
        <f>X140</f>
        <v/>
      </c>
      <c r="Y154" s="138">
        <f>Y140</f>
        <v/>
      </c>
      <c r="Z154" s="138">
        <f>Z140</f>
        <v/>
      </c>
      <c r="AA154" s="138">
        <f>AA140</f>
        <v/>
      </c>
      <c r="AB154" s="138">
        <f>AB140</f>
        <v/>
      </c>
    </row>
    <row r="155">
      <c r="K155" s="63" t="n"/>
    </row>
    <row r="156">
      <c r="J156" s="123" t="inlineStr">
        <is>
          <t>&gt;0, затраты превышают запланированные</t>
        </is>
      </c>
      <c r="K156" s="64" t="inlineStr">
        <is>
          <t>CV&gt;0</t>
        </is>
      </c>
      <c r="L156" s="138">
        <f>L154-L153</f>
        <v/>
      </c>
      <c r="M156" s="138">
        <f>M154-M153</f>
        <v/>
      </c>
      <c r="N156" s="138">
        <f>N154-N153</f>
        <v/>
      </c>
      <c r="O156" s="138">
        <f>O154-O153</f>
        <v/>
      </c>
      <c r="P156" s="138">
        <f>P154-P153</f>
        <v/>
      </c>
      <c r="Q156" s="138">
        <f>Q154-Q153</f>
        <v/>
      </c>
      <c r="R156" s="138">
        <f>R154-R153</f>
        <v/>
      </c>
      <c r="S156" s="138">
        <f>S154-S153</f>
        <v/>
      </c>
      <c r="T156" s="138">
        <f>T154-T153</f>
        <v/>
      </c>
      <c r="U156" s="138">
        <f>U154-U153</f>
        <v/>
      </c>
      <c r="V156" s="138">
        <f>V154-V153</f>
        <v/>
      </c>
      <c r="W156" s="138">
        <f>W154-W153</f>
        <v/>
      </c>
      <c r="X156" s="138">
        <f>X154-X153</f>
        <v/>
      </c>
      <c r="Y156" s="138">
        <f>Y154-Y153</f>
        <v/>
      </c>
      <c r="Z156" s="138">
        <f>Z154-Z153</f>
        <v/>
      </c>
      <c r="AA156" s="138">
        <f>AA154-AA153</f>
        <v/>
      </c>
      <c r="AB156" s="138">
        <f>AB154-AB153</f>
        <v/>
      </c>
    </row>
    <row r="157">
      <c r="J157" s="123" t="inlineStr">
        <is>
          <t>&lt;1, затраты превышают запланированные</t>
        </is>
      </c>
      <c r="K157" s="64" t="inlineStr">
        <is>
          <t>CPI&gt;1</t>
        </is>
      </c>
      <c r="L157" s="66">
        <f>L154/L153</f>
        <v/>
      </c>
      <c r="M157" s="66">
        <f>M154/M153</f>
        <v/>
      </c>
      <c r="N157" s="66">
        <f>N154/N153</f>
        <v/>
      </c>
      <c r="O157" s="66">
        <f>O154/O153</f>
        <v/>
      </c>
      <c r="P157" s="66">
        <f>P154/P153</f>
        <v/>
      </c>
      <c r="Q157" s="66">
        <f>Q154/Q153</f>
        <v/>
      </c>
      <c r="R157" s="66">
        <f>R154/R153</f>
        <v/>
      </c>
      <c r="S157" s="66">
        <f>S154/S153</f>
        <v/>
      </c>
      <c r="T157" s="66">
        <f>T154/T153</f>
        <v/>
      </c>
      <c r="U157" s="66">
        <f>U154/U153</f>
        <v/>
      </c>
      <c r="V157" s="66">
        <f>V154/V153</f>
        <v/>
      </c>
      <c r="W157" s="66">
        <f>W154/W153</f>
        <v/>
      </c>
      <c r="X157" s="66">
        <f>X154/X153</f>
        <v/>
      </c>
      <c r="Y157" s="66">
        <f>Y154/Y153</f>
        <v/>
      </c>
      <c r="Z157" s="66">
        <f>Z154/Z153</f>
        <v/>
      </c>
      <c r="AA157" s="66">
        <f>AA154/AA153</f>
        <v/>
      </c>
      <c r="AB157" s="66">
        <f>AB154/AB153</f>
        <v/>
      </c>
    </row>
    <row r="158">
      <c r="J158" s="123" t="inlineStr">
        <is>
          <t>Прогнозируемый общий бюджет, исходя из ситуации в середине работ</t>
        </is>
      </c>
      <c r="K158" s="64" t="inlineStr">
        <is>
          <t>EAC</t>
        </is>
      </c>
      <c r="L158" s="138">
        <f>L151/L157</f>
        <v/>
      </c>
      <c r="M158" s="138">
        <f>M151/M157</f>
        <v/>
      </c>
      <c r="N158" s="138">
        <f>N151/N157</f>
        <v/>
      </c>
      <c r="O158" s="138">
        <f>O151/O157</f>
        <v/>
      </c>
      <c r="P158" s="138">
        <f>P151/P157</f>
        <v/>
      </c>
      <c r="Q158" s="138">
        <f>Q151/Q157</f>
        <v/>
      </c>
      <c r="R158" s="138">
        <f>R151/R157</f>
        <v/>
      </c>
      <c r="S158" s="138">
        <f>S151/S157</f>
        <v/>
      </c>
      <c r="T158" s="138">
        <f>T151/T157</f>
        <v/>
      </c>
      <c r="U158" s="138">
        <f>U151/U157</f>
        <v/>
      </c>
      <c r="V158" s="138">
        <f>V151/V157</f>
        <v/>
      </c>
      <c r="W158" s="138">
        <f>W151/W157</f>
        <v/>
      </c>
      <c r="X158" s="138">
        <f>X151/X157</f>
        <v/>
      </c>
      <c r="Y158" s="138">
        <f>Y151/Y157</f>
        <v/>
      </c>
      <c r="Z158" s="138">
        <f>Z151/Z157</f>
        <v/>
      </c>
      <c r="AA158" s="138">
        <f>AA151/AA157</f>
        <v/>
      </c>
      <c r="AB158" s="138">
        <f>AB151/AB157</f>
        <v/>
      </c>
    </row>
    <row r="159">
      <c r="J159" s="123" t="inlineStr">
        <is>
          <t>К уже потраченным 600 р. нужно добавить 900 р., чтобы закончить работы</t>
        </is>
      </c>
      <c r="K159" s="64" t="inlineStr">
        <is>
          <t>ETC</t>
        </is>
      </c>
      <c r="L159" s="138">
        <f>L158-L153</f>
        <v/>
      </c>
      <c r="M159" s="138">
        <f>M158-M153</f>
        <v/>
      </c>
      <c r="N159" s="138">
        <f>N158-N153</f>
        <v/>
      </c>
      <c r="O159" s="138">
        <f>O158-O153</f>
        <v/>
      </c>
      <c r="P159" s="138">
        <f>P158-P153</f>
        <v/>
      </c>
      <c r="Q159" s="138">
        <f>Q158-Q153</f>
        <v/>
      </c>
      <c r="R159" s="138">
        <f>R158-R153</f>
        <v/>
      </c>
      <c r="S159" s="138">
        <f>S158-S153</f>
        <v/>
      </c>
      <c r="T159" s="138">
        <f>T158-T153</f>
        <v/>
      </c>
      <c r="U159" s="138">
        <f>U158-U153</f>
        <v/>
      </c>
      <c r="V159" s="138">
        <f>V158-V153</f>
        <v/>
      </c>
      <c r="W159" s="138">
        <f>W158-W153</f>
        <v/>
      </c>
      <c r="X159" s="138">
        <f>X158-X153</f>
        <v/>
      </c>
      <c r="Y159" s="138">
        <f>Y158-Y153</f>
        <v/>
      </c>
      <c r="Z159" s="138">
        <f>Z158-Z153</f>
        <v/>
      </c>
      <c r="AA159" s="138">
        <f>AA158-AA153</f>
        <v/>
      </c>
      <c r="AB159" s="138">
        <f>AB158-AB153</f>
        <v/>
      </c>
    </row>
    <row r="160">
      <c r="K160" s="64" t="inlineStr">
        <is>
          <t>VAC</t>
        </is>
      </c>
      <c r="L160" s="138">
        <f>L151-L158</f>
        <v/>
      </c>
      <c r="M160" s="138">
        <f>M151-M158</f>
        <v/>
      </c>
      <c r="N160" s="138">
        <f>N151-N158</f>
        <v/>
      </c>
      <c r="O160" s="138">
        <f>O151-O158</f>
        <v/>
      </c>
      <c r="P160" s="138">
        <f>P151-P158</f>
        <v/>
      </c>
      <c r="Q160" s="138">
        <f>Q151-Q158</f>
        <v/>
      </c>
      <c r="R160" s="138">
        <f>R151-R158</f>
        <v/>
      </c>
      <c r="S160" s="138">
        <f>S151-S158</f>
        <v/>
      </c>
      <c r="T160" s="138">
        <f>T151-T158</f>
        <v/>
      </c>
      <c r="U160" s="138">
        <f>U151-U158</f>
        <v/>
      </c>
      <c r="V160" s="138">
        <f>V151-V158</f>
        <v/>
      </c>
      <c r="W160" s="138">
        <f>W151-W158</f>
        <v/>
      </c>
      <c r="X160" s="138">
        <f>X151-X158</f>
        <v/>
      </c>
      <c r="Y160" s="138">
        <f>Y151-Y158</f>
        <v/>
      </c>
      <c r="Z160" s="138">
        <f>Z151-Z158</f>
        <v/>
      </c>
      <c r="AA160" s="138">
        <f>AA151-AA158</f>
        <v/>
      </c>
      <c r="AB160" s="138">
        <f>AB151-AB158</f>
        <v/>
      </c>
    </row>
    <row r="161">
      <c r="J161" s="123" t="inlineStr">
        <is>
          <t>Текущее выполнение работ по затратам в процентах</t>
        </is>
      </c>
      <c r="K161" s="64" t="inlineStr">
        <is>
          <t>PC $</t>
        </is>
      </c>
      <c r="L161" s="68">
        <f>L153/L151</f>
        <v/>
      </c>
      <c r="M161" s="68">
        <f>M153/M151</f>
        <v/>
      </c>
      <c r="N161" s="68">
        <f>N153/N151</f>
        <v/>
      </c>
      <c r="O161" s="68">
        <f>O153/O151</f>
        <v/>
      </c>
      <c r="P161" s="68">
        <f>P153/P151</f>
        <v/>
      </c>
      <c r="Q161" s="68">
        <f>Q153/Q151</f>
        <v/>
      </c>
      <c r="R161" s="68">
        <f>R153/R151</f>
        <v/>
      </c>
      <c r="S161" s="68">
        <f>S153/S151</f>
        <v/>
      </c>
      <c r="T161" s="68">
        <f>T153/T151</f>
        <v/>
      </c>
      <c r="U161" s="68">
        <f>U153/U151</f>
        <v/>
      </c>
      <c r="V161" s="68">
        <f>V153/V151</f>
        <v/>
      </c>
      <c r="W161" s="68">
        <f>W153/W151</f>
        <v/>
      </c>
      <c r="X161" s="68">
        <f>X153/X151</f>
        <v/>
      </c>
      <c r="Y161" s="68">
        <f>Y153/Y151</f>
        <v/>
      </c>
      <c r="Z161" s="68">
        <f>Z153/Z151</f>
        <v/>
      </c>
      <c r="AA161" s="68">
        <f>AA153/AA151</f>
        <v/>
      </c>
      <c r="AB161" s="68">
        <f>AB153/AB151</f>
        <v/>
      </c>
    </row>
    <row r="163">
      <c r="J163" s="123" t="inlineStr">
        <is>
          <t>&lt;0, проект развивается медленнее планируемого развития</t>
        </is>
      </c>
      <c r="K163" s="64" t="inlineStr">
        <is>
          <t>SV&gt;0</t>
        </is>
      </c>
      <c r="L163" s="138">
        <f>L154-L152</f>
        <v/>
      </c>
      <c r="M163" s="138">
        <f>M154-M152</f>
        <v/>
      </c>
      <c r="N163" s="138">
        <f>N154-N152</f>
        <v/>
      </c>
      <c r="O163" s="138">
        <f>O154-O152</f>
        <v/>
      </c>
      <c r="P163" s="138">
        <f>P154-P152</f>
        <v/>
      </c>
      <c r="Q163" s="138">
        <f>Q154-Q152</f>
        <v/>
      </c>
      <c r="R163" s="138">
        <f>R154-R152</f>
        <v/>
      </c>
      <c r="S163" s="138">
        <f>S154-S152</f>
        <v/>
      </c>
      <c r="T163" s="138">
        <f>T154-T152</f>
        <v/>
      </c>
      <c r="U163" s="138">
        <f>U154-U152</f>
        <v/>
      </c>
      <c r="V163" s="138">
        <f>V154-V152</f>
        <v/>
      </c>
      <c r="W163" s="138">
        <f>W154-W152</f>
        <v/>
      </c>
      <c r="X163" s="138">
        <f>X154-X152</f>
        <v/>
      </c>
      <c r="Y163" s="138">
        <f>Y154-Y152</f>
        <v/>
      </c>
      <c r="Z163" s="138">
        <f>Z154-Z152</f>
        <v/>
      </c>
      <c r="AA163" s="138">
        <f>AA154-AA152</f>
        <v/>
      </c>
      <c r="AB163" s="138">
        <f>AB154-AB152</f>
        <v/>
      </c>
    </row>
    <row r="164">
      <c r="J164" s="123" t="inlineStr">
        <is>
          <t>Индекс выполнения расписания или объема</t>
        </is>
      </c>
      <c r="K164" s="64" t="inlineStr">
        <is>
          <t>SPI&gt;1</t>
        </is>
      </c>
      <c r="L164" s="66">
        <f>L154/L152</f>
        <v/>
      </c>
      <c r="M164" s="66">
        <f>M154/M152</f>
        <v/>
      </c>
      <c r="N164" s="66">
        <f>N154/N152</f>
        <v/>
      </c>
      <c r="O164" s="66">
        <f>O154/O152</f>
        <v/>
      </c>
      <c r="P164" s="66">
        <f>P154/P152</f>
        <v/>
      </c>
      <c r="Q164" s="66">
        <f>Q154/Q152</f>
        <v/>
      </c>
      <c r="R164" s="66">
        <f>R154/R152</f>
        <v/>
      </c>
      <c r="S164" s="66">
        <f>S154/S152</f>
        <v/>
      </c>
      <c r="T164" s="66">
        <f>T154/T152</f>
        <v/>
      </c>
      <c r="U164" s="66">
        <f>U154/U152</f>
        <v/>
      </c>
      <c r="V164" s="66">
        <f>V154/V152</f>
        <v/>
      </c>
      <c r="W164" s="66">
        <f>W154/W152</f>
        <v/>
      </c>
      <c r="X164" s="66">
        <f>X154/X152</f>
        <v/>
      </c>
      <c r="Y164" s="66">
        <f>Y154/Y152</f>
        <v/>
      </c>
      <c r="Z164" s="66">
        <f>Z154/Z152</f>
        <v/>
      </c>
      <c r="AA164" s="66">
        <f>AA154/AA152</f>
        <v/>
      </c>
      <c r="AB164" s="66">
        <f>AB154/AB152</f>
        <v/>
      </c>
    </row>
    <row r="165">
      <c r="K165" s="64" t="inlineStr">
        <is>
          <t>TCPI</t>
        </is>
      </c>
      <c r="L165" s="65">
        <f>(L151-L154)/(L151-L153)</f>
        <v/>
      </c>
      <c r="M165" s="65">
        <f>(M151-M154)/(M151-M153)</f>
        <v/>
      </c>
      <c r="N165" s="65">
        <f>(N151-N154)/(N151-N153)</f>
        <v/>
      </c>
      <c r="O165" s="65">
        <f>(O151-O154)/(O151-O153)</f>
        <v/>
      </c>
      <c r="P165" s="65">
        <f>(P151-P154)/(P151-P153)</f>
        <v/>
      </c>
      <c r="Q165" s="65">
        <f>(Q151-Q154)/(Q151-Q153)</f>
        <v/>
      </c>
      <c r="R165" s="65">
        <f>(R151-R154)/(R151-R153)</f>
        <v/>
      </c>
      <c r="S165" s="65">
        <f>(S151-S154)/(S151-S153)</f>
        <v/>
      </c>
      <c r="T165" s="65">
        <f>(T151-T154)/(T151-T153)</f>
        <v/>
      </c>
      <c r="U165" s="65">
        <f>(U151-U154)/(U151-U153)</f>
        <v/>
      </c>
      <c r="V165" s="65">
        <f>(V151-V154)/(V151-V153)</f>
        <v/>
      </c>
      <c r="W165" s="65">
        <f>(W151-W154)/(W151-W153)</f>
        <v/>
      </c>
      <c r="X165" s="65">
        <f>(X151-X154)/(X151-X153)</f>
        <v/>
      </c>
      <c r="Y165" s="65">
        <f>(Y151-Y154)/(Y151-Y153)</f>
        <v/>
      </c>
      <c r="Z165" s="65">
        <f>(Z151-Z154)/(Z151-Z153)</f>
        <v/>
      </c>
      <c r="AA165" s="65">
        <f>(AA151-AA154)/(AA151-AA153)</f>
        <v/>
      </c>
      <c r="AB165" s="65">
        <f>(AB151-AB154)/(AB151-AB153)</f>
        <v/>
      </c>
    </row>
    <row r="166">
      <c r="J166" s="123" t="inlineStr">
        <is>
          <t>Текущее выполнение работ по объему в процентах</t>
        </is>
      </c>
      <c r="K166" s="64" t="inlineStr">
        <is>
          <t>PC W</t>
        </is>
      </c>
      <c r="L166" s="68">
        <f>L154/L151</f>
        <v/>
      </c>
      <c r="M166" s="68">
        <f>M154/M151</f>
        <v/>
      </c>
      <c r="N166" s="68">
        <f>N154/N151</f>
        <v/>
      </c>
      <c r="O166" s="68">
        <f>O154/O151</f>
        <v/>
      </c>
      <c r="P166" s="68">
        <f>P154/P151</f>
        <v/>
      </c>
      <c r="Q166" s="68">
        <f>Q154/Q151</f>
        <v/>
      </c>
      <c r="R166" s="68">
        <f>R154/R151</f>
        <v/>
      </c>
      <c r="S166" s="68">
        <f>S154/S151</f>
        <v/>
      </c>
      <c r="T166" s="68">
        <f>T154/T151</f>
        <v/>
      </c>
      <c r="U166" s="68">
        <f>U154/U151</f>
        <v/>
      </c>
      <c r="V166" s="68">
        <f>V154/V151</f>
        <v/>
      </c>
      <c r="W166" s="68">
        <f>W154/W151</f>
        <v/>
      </c>
      <c r="X166" s="68">
        <f>X154/X151</f>
        <v/>
      </c>
      <c r="Y166" s="68">
        <f>Y154/Y151</f>
        <v/>
      </c>
      <c r="Z166" s="68">
        <f>Z154/Z151</f>
        <v/>
      </c>
      <c r="AA166" s="68">
        <f>AA154/AA151</f>
        <v/>
      </c>
      <c r="AB166" s="68">
        <f>AB154/AB151</f>
        <v/>
      </c>
    </row>
    <row r="167">
      <c r="K167" s="64" t="inlineStr">
        <is>
          <t>FtW</t>
        </is>
      </c>
      <c r="L167" s="69">
        <f>$AJ$50/L164</f>
        <v/>
      </c>
      <c r="M167" s="69">
        <f>$AJ$50/M164</f>
        <v/>
      </c>
      <c r="N167" s="69">
        <f>$AJ$50/N164</f>
        <v/>
      </c>
      <c r="O167" s="69">
        <f>$AJ$50/O164</f>
        <v/>
      </c>
      <c r="P167" s="69">
        <f>$AJ$50/P164</f>
        <v/>
      </c>
      <c r="Q167" s="69">
        <f>$AJ$50/Q164</f>
        <v/>
      </c>
      <c r="R167" s="69">
        <f>$AJ$50/R164</f>
        <v/>
      </c>
      <c r="S167" s="69">
        <f>$AJ$50/S164</f>
        <v/>
      </c>
      <c r="T167" s="69">
        <f>$AJ$50/T164</f>
        <v/>
      </c>
      <c r="U167" s="69">
        <f>$AJ$50/U164</f>
        <v/>
      </c>
      <c r="V167" s="69">
        <f>$AJ$50/V164</f>
        <v/>
      </c>
      <c r="W167" s="69">
        <f>$AJ$50/W164</f>
        <v/>
      </c>
      <c r="X167" s="69">
        <f>$AJ$50/X164</f>
        <v/>
      </c>
      <c r="Y167" s="69">
        <f>$AJ$50/Y164</f>
        <v/>
      </c>
      <c r="Z167" s="69">
        <f>$AJ$50/Z164</f>
        <v/>
      </c>
      <c r="AA167" s="69">
        <f>$AJ$50/AA164</f>
        <v/>
      </c>
      <c r="AB167" s="69">
        <f>$AJ$50/AB164</f>
        <v/>
      </c>
    </row>
    <row r="169">
      <c r="L169" s="68">
        <f>L152/L151</f>
        <v/>
      </c>
      <c r="M169" s="68">
        <f>M152/M151</f>
        <v/>
      </c>
      <c r="N169" s="68">
        <f>N152/N151</f>
        <v/>
      </c>
      <c r="O169" s="68">
        <f>O152/O151</f>
        <v/>
      </c>
      <c r="P169" s="68">
        <f>P152/P151</f>
        <v/>
      </c>
      <c r="Q169" s="68">
        <f>Q152/Q151</f>
        <v/>
      </c>
      <c r="R169" s="68">
        <f>R152/R151</f>
        <v/>
      </c>
      <c r="S169" s="68">
        <f>S152/S151</f>
        <v/>
      </c>
      <c r="T169" s="68">
        <f>T152/T151</f>
        <v/>
      </c>
      <c r="U169" s="68">
        <f>U152/U151</f>
        <v/>
      </c>
      <c r="V169" s="68">
        <f>V152/V151</f>
        <v/>
      </c>
      <c r="W169" s="68">
        <f>W152/W151</f>
        <v/>
      </c>
      <c r="X169" s="68">
        <f>X152/X151</f>
        <v/>
      </c>
      <c r="Y169" s="68">
        <f>Y152/Y151</f>
        <v/>
      </c>
      <c r="Z169" s="68">
        <f>Z152/Z151</f>
        <v/>
      </c>
      <c r="AA169" s="68">
        <f>AA152/AA151</f>
        <v/>
      </c>
      <c r="AB169" s="68">
        <f>AB152/AB151</f>
        <v/>
      </c>
    </row>
    <row r="170">
      <c r="L170" s="67" t="n">
        <v>1</v>
      </c>
      <c r="M170" s="67" t="n">
        <v>1</v>
      </c>
      <c r="N170" s="67" t="n">
        <v>1</v>
      </c>
      <c r="O170" s="67" t="n">
        <v>1</v>
      </c>
      <c r="P170" s="67" t="n">
        <v>1</v>
      </c>
      <c r="Q170" s="67" t="n">
        <v>1</v>
      </c>
      <c r="R170" s="67" t="n">
        <v>1</v>
      </c>
      <c r="S170" s="67" t="n">
        <v>1</v>
      </c>
      <c r="T170" s="67" t="n">
        <v>1</v>
      </c>
      <c r="U170" s="67" t="n">
        <v>1</v>
      </c>
      <c r="V170" s="67" t="n">
        <v>1</v>
      </c>
      <c r="W170" s="67" t="n">
        <v>1</v>
      </c>
      <c r="X170" s="67" t="n">
        <v>1</v>
      </c>
      <c r="Y170" s="67" t="n">
        <v>1</v>
      </c>
      <c r="Z170" s="67" t="n">
        <v>1</v>
      </c>
      <c r="AA170" s="67" t="n">
        <v>1</v>
      </c>
      <c r="AB170" s="67" t="n">
        <v>1</v>
      </c>
    </row>
    <row r="171">
      <c r="L171" s="70" t="n">
        <v>25</v>
      </c>
      <c r="M171" s="70" t="n">
        <v>25</v>
      </c>
      <c r="N171" s="70" t="n">
        <v>25</v>
      </c>
      <c r="O171" s="70" t="n">
        <v>25</v>
      </c>
      <c r="P171" s="70" t="n">
        <v>25</v>
      </c>
      <c r="Q171" s="70" t="n">
        <v>25</v>
      </c>
      <c r="R171" s="70" t="n">
        <v>25</v>
      </c>
      <c r="S171" s="70" t="n">
        <v>25</v>
      </c>
      <c r="T171" s="70" t="n">
        <v>25</v>
      </c>
      <c r="U171" s="70" t="n">
        <v>25</v>
      </c>
      <c r="V171" s="70" t="n">
        <v>25</v>
      </c>
      <c r="W171" s="70" t="n">
        <v>25</v>
      </c>
      <c r="X171" s="70" t="n">
        <v>25</v>
      </c>
      <c r="Y171" s="70" t="n">
        <v>25</v>
      </c>
      <c r="Z171" s="70" t="n">
        <v>25</v>
      </c>
      <c r="AA171" s="70" t="n">
        <v>25</v>
      </c>
      <c r="AB171" s="70" t="n">
        <v>25</v>
      </c>
    </row>
  </sheetData>
  <mergeCells count="12">
    <mergeCell ref="AP6:AV7"/>
    <mergeCell ref="I10:I11"/>
    <mergeCell ref="J10:J11"/>
    <mergeCell ref="L10:R10"/>
    <mergeCell ref="S10:AD10"/>
    <mergeCell ref="AE10:AJ10"/>
    <mergeCell ref="I6:AJ9"/>
    <mergeCell ref="AH1:AJ1"/>
    <mergeCell ref="AG2:AJ2"/>
    <mergeCell ref="AH3:AJ3"/>
    <mergeCell ref="I4:AJ4"/>
    <mergeCell ref="I5:AJ5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8" scale="37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2006-09-28T05:33:49Z</dcterms:created>
  <dcterms:modified xsi:type="dcterms:W3CDTF">2022-12-10T19:28:35Z</dcterms:modified>
  <cp:lastModifiedBy>Пользователь</cp:lastModifiedBy>
</cp:coreProperties>
</file>