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lb\Mirror\Uni\Year4\Directed Studies and Coop\FDSI_sequences\"/>
    </mc:Choice>
  </mc:AlternateContent>
  <xr:revisionPtr revIDLastSave="0" documentId="13_ncr:1_{63285BF0-164C-455D-BC93-5471AC3B0CC9}" xr6:coauthVersionLast="45" xr6:coauthVersionMax="45" xr10:uidLastSave="{00000000-0000-0000-0000-000000000000}"/>
  <bookViews>
    <workbookView xWindow="-110" yWindow="-110" windowWidth="19420" windowHeight="10560" activeTab="1" xr2:uid="{EAAFD6D3-4FF9-4A60-86AB-3C02A241F842}"/>
  </bookViews>
  <sheets>
    <sheet name="Species Specific" sheetId="1" r:id="rId1"/>
    <sheet name="Overall" sheetId="2" r:id="rId2"/>
    <sheet name="wocFDSI" sheetId="3" r:id="rId3"/>
    <sheet name="FDSI age and at least one" sheetId="4" r:id="rId4"/>
    <sheet name="wocFDSI summary" sheetId="5" r:id="rId5"/>
  </sheets>
  <definedNames>
    <definedName name="_xlnm._FilterDatabase" localSheetId="0" hidden="1">'Species Specific'!$A$1:$L$27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8" i="1" l="1"/>
  <c r="E28" i="1"/>
  <c r="F28" i="1"/>
  <c r="G28" i="1"/>
  <c r="H28" i="1"/>
  <c r="I28" i="1"/>
  <c r="J28" i="1"/>
  <c r="K28" i="1"/>
  <c r="C28" i="1"/>
  <c r="D27" i="1"/>
  <c r="E27" i="1"/>
  <c r="F27" i="1"/>
  <c r="G27" i="1"/>
  <c r="H27" i="1"/>
  <c r="I27" i="1"/>
  <c r="J27" i="1"/>
  <c r="K27" i="1"/>
  <c r="C27" i="1"/>
  <c r="D26" i="1"/>
  <c r="E26" i="1"/>
  <c r="F26" i="1"/>
  <c r="G26" i="1"/>
  <c r="H26" i="1"/>
  <c r="I26" i="1"/>
  <c r="J26" i="1"/>
  <c r="K26" i="1"/>
  <c r="C26" i="1"/>
  <c r="C13" i="4" l="1"/>
  <c r="C15" i="4"/>
  <c r="C12" i="4"/>
  <c r="D15" i="4"/>
  <c r="D14" i="4"/>
  <c r="C14" i="4"/>
  <c r="D13" i="4"/>
  <c r="D30" i="5"/>
  <c r="C30" i="5"/>
  <c r="D12" i="4"/>
  <c r="B9" i="2" l="1"/>
  <c r="C9" i="2"/>
  <c r="D9" i="2"/>
  <c r="E9" i="2"/>
  <c r="I9" i="2"/>
  <c r="H9" i="2"/>
  <c r="I8" i="2"/>
  <c r="G8" i="2"/>
  <c r="H8" i="2"/>
  <c r="C8" i="2"/>
  <c r="D8" i="2"/>
  <c r="E8" i="2"/>
  <c r="F8" i="2"/>
  <c r="B8" i="2"/>
</calcChain>
</file>

<file path=xl/sharedStrings.xml><?xml version="1.0" encoding="utf-8"?>
<sst xmlns="http://schemas.openxmlformats.org/spreadsheetml/2006/main" count="303" uniqueCount="103">
  <si>
    <t xml:space="preserve">Gene </t>
  </si>
  <si>
    <t>Species</t>
  </si>
  <si>
    <t>Tp63</t>
  </si>
  <si>
    <t>Fly</t>
  </si>
  <si>
    <t>Lamprey</t>
  </si>
  <si>
    <t>Num lost</t>
  </si>
  <si>
    <t>Num conserved</t>
  </si>
  <si>
    <t>Gar</t>
  </si>
  <si>
    <t>Zebrafish</t>
  </si>
  <si>
    <t>Fugu</t>
  </si>
  <si>
    <t>Coelacanth</t>
  </si>
  <si>
    <t>Potential num FDSIs after GD</t>
  </si>
  <si>
    <t>BCAR1</t>
  </si>
  <si>
    <t>Cacnb4</t>
  </si>
  <si>
    <t>SNAP25</t>
  </si>
  <si>
    <t>Gene loss</t>
  </si>
  <si>
    <t>GD events of interest</t>
  </si>
  <si>
    <t>Non-IC</t>
  </si>
  <si>
    <t>IC</t>
  </si>
  <si>
    <t>Other</t>
  </si>
  <si>
    <t>Description</t>
  </si>
  <si>
    <t>Only p53 gene; no GD</t>
  </si>
  <si>
    <t>FDSIs likely originate after TP53-63 split but before P63-73 split, Lamprey likely lost its FDSIs</t>
  </si>
  <si>
    <t>Gar retained both FDSIs in p63 but lost just one in 73</t>
  </si>
  <si>
    <t>Zebrafish retained both! Non-IC</t>
  </si>
  <si>
    <t>Only p130 gene; no GD</t>
  </si>
  <si>
    <t>Lost gene</t>
  </si>
  <si>
    <t>Same as gar (partial Non-IC)</t>
  </si>
  <si>
    <t>Partial-Non-IC</t>
  </si>
  <si>
    <t>After first GD 1 FDSI lost; After second GD gene lost; After third GD 1 FDSI lost</t>
  </si>
  <si>
    <t>Only 1 gene retained FDSIs</t>
  </si>
  <si>
    <t>Lost half of genes, only 1 FDSI retained</t>
  </si>
  <si>
    <t>After first GD 1 FDSI lost; After second GD 2 FDSI lost; After third GD 1 FDSI lost</t>
  </si>
  <si>
    <t>Only Ca-beta gene</t>
  </si>
  <si>
    <t>Cacnb FDSIs not yet present</t>
  </si>
  <si>
    <t>Only Cacnb4 genes retained FDSIs, but they retained both</t>
  </si>
  <si>
    <t>Only b4 genes retained FDSIs</t>
  </si>
  <si>
    <t>After one of the GD's one FDSI lost</t>
  </si>
  <si>
    <t>All</t>
  </si>
  <si>
    <t>Significant GD event</t>
  </si>
  <si>
    <t>Partial</t>
  </si>
  <si>
    <t>Number Conserved</t>
  </si>
  <si>
    <t>Number Lost</t>
  </si>
  <si>
    <t>Inferred number of Potential FDSIs</t>
  </si>
  <si>
    <t>BOK</t>
  </si>
  <si>
    <t>Have ancient version of gene</t>
  </si>
  <si>
    <t>Don't have gene</t>
  </si>
  <si>
    <t>FDSIs originate before after significant GD event</t>
  </si>
  <si>
    <t>Same FDSI survived in both duplicates</t>
  </si>
  <si>
    <t>No FDSIs conserved</t>
  </si>
  <si>
    <t>CD44</t>
  </si>
  <si>
    <t>No gene</t>
  </si>
  <si>
    <t>No alignments</t>
  </si>
  <si>
    <t>IL1RAP</t>
  </si>
  <si>
    <t>Not enough info to decipher</t>
  </si>
  <si>
    <t>Mecp2</t>
  </si>
  <si>
    <t>OPN4</t>
  </si>
  <si>
    <t>Aligned to weird place</t>
  </si>
  <si>
    <t>STIM2</t>
  </si>
  <si>
    <t>Gene</t>
  </si>
  <si>
    <t>FDSI Age</t>
  </si>
  <si>
    <t>FDSI Pairs in At Least One Species</t>
  </si>
  <si>
    <t>FDSI pairs in All</t>
  </si>
  <si>
    <t>TP63</t>
  </si>
  <si>
    <t>CDC42</t>
  </si>
  <si>
    <t>Drosophila</t>
  </si>
  <si>
    <t>EIF4E</t>
  </si>
  <si>
    <t>CACNB4</t>
  </si>
  <si>
    <t>LPIN1</t>
  </si>
  <si>
    <t>MYH10</t>
  </si>
  <si>
    <t>RYR3</t>
  </si>
  <si>
    <t>AR</t>
  </si>
  <si>
    <t>BIRC5</t>
  </si>
  <si>
    <t>CFLAR</t>
  </si>
  <si>
    <t>DPF3</t>
  </si>
  <si>
    <t>EIF4G2</t>
  </si>
  <si>
    <t>HBS1L</t>
  </si>
  <si>
    <t>KLF6</t>
  </si>
  <si>
    <t>MST1R</t>
  </si>
  <si>
    <t>NF1</t>
  </si>
  <si>
    <t>PGAM5</t>
  </si>
  <si>
    <t>PML</t>
  </si>
  <si>
    <t>PRMT5</t>
  </si>
  <si>
    <t>SUN1</t>
  </si>
  <si>
    <t>TICAM1</t>
  </si>
  <si>
    <t>TICAM2</t>
  </si>
  <si>
    <t>CACNA1</t>
  </si>
  <si>
    <t>CALCA</t>
  </si>
  <si>
    <t>HOMER1</t>
  </si>
  <si>
    <t>MECP2</t>
  </si>
  <si>
    <t>OPRM1</t>
  </si>
  <si>
    <t>RBFOX1</t>
  </si>
  <si>
    <t>ROBO3</t>
  </si>
  <si>
    <t>SIRT3</t>
  </si>
  <si>
    <t>NA</t>
  </si>
  <si>
    <t>Danio</t>
  </si>
  <si>
    <t>mTP63</t>
  </si>
  <si>
    <t>Total</t>
  </si>
  <si>
    <t>FDSIwfm</t>
  </si>
  <si>
    <t>FDSIwofm</t>
  </si>
  <si>
    <t>Overall</t>
  </si>
  <si>
    <t>NI-model</t>
  </si>
  <si>
    <t>I-Model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</si>
</sst>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B197-DF3D-4491-847A-32EE7D37817E}">
  <dimension ref="A1:L28"/>
  <sheetViews>
    <sheetView topLeftCell="A14" workbookViewId="0">
      <selection activeCell="C28" sqref="C28"/>
    </sheetView>
  </sheetViews>
  <sheetFormatPr defaultRowHeight="14.5" x14ac:dyDescent="0.35"/>
  <cols>
    <col min="2" max="2" width="10.08984375" bestFit="1" customWidth="1"/>
    <col min="3" max="3" width="18.7265625" bestFit="1" customWidth="1"/>
    <col min="4" max="4" width="9.36328125" bestFit="1" customWidth="1"/>
    <col min="5" max="5" width="25.54296875" bestFit="1" customWidth="1"/>
    <col min="6" max="6" width="8.36328125" bestFit="1" customWidth="1"/>
    <col min="7" max="7" width="13.90625" bestFit="1" customWidth="1"/>
    <col min="10" max="10" width="12.6328125" bestFit="1" customWidth="1"/>
    <col min="12" max="12" width="10.90625" customWidth="1"/>
  </cols>
  <sheetData>
    <row r="1" spans="1:12" x14ac:dyDescent="0.35">
      <c r="A1" s="1" t="s">
        <v>0</v>
      </c>
      <c r="B1" s="1" t="s">
        <v>1</v>
      </c>
      <c r="C1" s="1" t="s">
        <v>16</v>
      </c>
      <c r="D1" s="1" t="s">
        <v>15</v>
      </c>
      <c r="E1" s="1" t="s">
        <v>11</v>
      </c>
      <c r="F1" s="1" t="s">
        <v>5</v>
      </c>
      <c r="G1" s="1" t="s">
        <v>6</v>
      </c>
      <c r="H1" s="1" t="s">
        <v>17</v>
      </c>
      <c r="I1" s="1" t="s">
        <v>18</v>
      </c>
      <c r="J1" s="1" t="s">
        <v>28</v>
      </c>
      <c r="K1" s="1" t="s">
        <v>19</v>
      </c>
      <c r="L1" s="1" t="s">
        <v>20</v>
      </c>
    </row>
    <row r="2" spans="1:12" x14ac:dyDescent="0.35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</row>
    <row r="3" spans="1:12" x14ac:dyDescent="0.35">
      <c r="A3" t="s">
        <v>2</v>
      </c>
      <c r="B3" t="s">
        <v>4</v>
      </c>
      <c r="C3">
        <v>1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 t="s">
        <v>22</v>
      </c>
    </row>
    <row r="4" spans="1:12" x14ac:dyDescent="0.35">
      <c r="A4" t="s">
        <v>2</v>
      </c>
      <c r="B4" t="s">
        <v>7</v>
      </c>
      <c r="C4">
        <v>1</v>
      </c>
      <c r="D4">
        <v>0</v>
      </c>
      <c r="E4">
        <v>4</v>
      </c>
      <c r="F4">
        <v>1</v>
      </c>
      <c r="G4">
        <v>3</v>
      </c>
      <c r="H4">
        <v>0</v>
      </c>
      <c r="I4">
        <v>0</v>
      </c>
      <c r="J4">
        <v>1</v>
      </c>
      <c r="K4">
        <v>0</v>
      </c>
      <c r="L4" t="s">
        <v>23</v>
      </c>
    </row>
    <row r="5" spans="1:12" x14ac:dyDescent="0.35">
      <c r="A5" t="s">
        <v>2</v>
      </c>
      <c r="B5" t="s">
        <v>8</v>
      </c>
      <c r="C5">
        <v>1</v>
      </c>
      <c r="D5">
        <v>0</v>
      </c>
      <c r="E5">
        <v>4</v>
      </c>
      <c r="F5">
        <v>0</v>
      </c>
      <c r="G5">
        <v>4</v>
      </c>
      <c r="H5">
        <v>1</v>
      </c>
      <c r="I5">
        <v>0</v>
      </c>
      <c r="J5">
        <v>0</v>
      </c>
      <c r="K5">
        <v>0</v>
      </c>
      <c r="L5" t="s">
        <v>24</v>
      </c>
    </row>
    <row r="6" spans="1:12" x14ac:dyDescent="0.35">
      <c r="A6" t="s">
        <v>2</v>
      </c>
      <c r="B6" t="s">
        <v>9</v>
      </c>
      <c r="C6">
        <v>1</v>
      </c>
      <c r="D6">
        <v>0</v>
      </c>
      <c r="E6">
        <v>4</v>
      </c>
      <c r="F6">
        <v>0</v>
      </c>
      <c r="G6">
        <v>4</v>
      </c>
      <c r="H6">
        <v>1</v>
      </c>
      <c r="I6">
        <v>0</v>
      </c>
      <c r="J6">
        <v>0</v>
      </c>
      <c r="K6">
        <v>0</v>
      </c>
    </row>
    <row r="7" spans="1:12" x14ac:dyDescent="0.35">
      <c r="A7" t="s">
        <v>2</v>
      </c>
      <c r="B7" t="s">
        <v>10</v>
      </c>
      <c r="C7">
        <v>1</v>
      </c>
      <c r="D7">
        <v>0</v>
      </c>
      <c r="E7">
        <v>4</v>
      </c>
      <c r="F7">
        <v>1</v>
      </c>
      <c r="G7">
        <v>3</v>
      </c>
      <c r="H7">
        <v>0</v>
      </c>
      <c r="I7">
        <v>0</v>
      </c>
      <c r="J7">
        <v>1</v>
      </c>
      <c r="K7">
        <v>0</v>
      </c>
      <c r="L7" t="s">
        <v>27</v>
      </c>
    </row>
    <row r="8" spans="1:12" x14ac:dyDescent="0.35">
      <c r="A8" t="s">
        <v>12</v>
      </c>
      <c r="B8" t="s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25</v>
      </c>
    </row>
    <row r="9" spans="1:12" x14ac:dyDescent="0.35">
      <c r="A9" t="s">
        <v>12</v>
      </c>
      <c r="B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26</v>
      </c>
    </row>
    <row r="10" spans="1:12" x14ac:dyDescent="0.35">
      <c r="A10" t="s">
        <v>12</v>
      </c>
      <c r="B10" t="s">
        <v>7</v>
      </c>
      <c r="C10">
        <v>3</v>
      </c>
      <c r="D10">
        <v>1</v>
      </c>
      <c r="E10">
        <v>6</v>
      </c>
      <c r="F10">
        <v>2</v>
      </c>
      <c r="G10">
        <v>4</v>
      </c>
      <c r="H10">
        <v>0</v>
      </c>
      <c r="I10">
        <v>0</v>
      </c>
      <c r="J10">
        <v>2</v>
      </c>
      <c r="K10">
        <v>0</v>
      </c>
      <c r="L10" t="s">
        <v>29</v>
      </c>
    </row>
    <row r="11" spans="1:12" x14ac:dyDescent="0.35">
      <c r="A11" t="s">
        <v>12</v>
      </c>
      <c r="B11" t="s">
        <v>8</v>
      </c>
      <c r="C11">
        <v>3</v>
      </c>
      <c r="D11">
        <v>0</v>
      </c>
      <c r="E11">
        <v>8</v>
      </c>
      <c r="F11">
        <v>6</v>
      </c>
      <c r="G11">
        <v>2</v>
      </c>
      <c r="H11">
        <v>0</v>
      </c>
      <c r="I11">
        <v>0</v>
      </c>
      <c r="J11">
        <v>0</v>
      </c>
      <c r="K11">
        <v>3</v>
      </c>
      <c r="L11" t="s">
        <v>30</v>
      </c>
    </row>
    <row r="12" spans="1:12" x14ac:dyDescent="0.35">
      <c r="A12" t="s">
        <v>12</v>
      </c>
      <c r="B12" t="s">
        <v>9</v>
      </c>
      <c r="C12">
        <v>3</v>
      </c>
      <c r="D12">
        <v>2</v>
      </c>
      <c r="E12">
        <v>4</v>
      </c>
      <c r="F12">
        <v>3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31</v>
      </c>
    </row>
    <row r="13" spans="1:12" x14ac:dyDescent="0.35">
      <c r="A13" t="s">
        <v>12</v>
      </c>
      <c r="B13" t="s">
        <v>10</v>
      </c>
      <c r="C13">
        <v>3</v>
      </c>
      <c r="D13">
        <v>0</v>
      </c>
      <c r="E13">
        <v>8</v>
      </c>
      <c r="F13">
        <v>4</v>
      </c>
      <c r="G13">
        <v>4</v>
      </c>
      <c r="H13">
        <v>0</v>
      </c>
      <c r="I13">
        <v>0</v>
      </c>
      <c r="J13">
        <v>2</v>
      </c>
      <c r="K13">
        <v>1</v>
      </c>
      <c r="L13" t="s">
        <v>32</v>
      </c>
    </row>
    <row r="14" spans="1:12" x14ac:dyDescent="0.35">
      <c r="A14" t="s">
        <v>13</v>
      </c>
      <c r="B14" t="s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33</v>
      </c>
    </row>
    <row r="15" spans="1:12" x14ac:dyDescent="0.35">
      <c r="A15" t="s">
        <v>13</v>
      </c>
      <c r="B15" t="s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34</v>
      </c>
    </row>
    <row r="16" spans="1:12" x14ac:dyDescent="0.35">
      <c r="A16" t="s">
        <v>13</v>
      </c>
      <c r="B16" t="s">
        <v>7</v>
      </c>
      <c r="C16">
        <v>1</v>
      </c>
      <c r="D16">
        <v>0</v>
      </c>
      <c r="E16">
        <v>4</v>
      </c>
      <c r="F16">
        <v>1</v>
      </c>
      <c r="G16">
        <v>3</v>
      </c>
      <c r="H16">
        <v>0</v>
      </c>
      <c r="I16">
        <v>0</v>
      </c>
      <c r="J16">
        <v>1</v>
      </c>
      <c r="K16">
        <v>0</v>
      </c>
    </row>
    <row r="17" spans="1:12" x14ac:dyDescent="0.35">
      <c r="A17" t="s">
        <v>13</v>
      </c>
      <c r="B17" t="s">
        <v>8</v>
      </c>
      <c r="C17">
        <v>3</v>
      </c>
      <c r="D17">
        <v>0</v>
      </c>
      <c r="E17">
        <v>8</v>
      </c>
      <c r="F17">
        <v>4</v>
      </c>
      <c r="G17">
        <v>4</v>
      </c>
      <c r="H17">
        <v>1</v>
      </c>
      <c r="I17">
        <v>0</v>
      </c>
      <c r="J17">
        <v>0</v>
      </c>
      <c r="K17">
        <v>2</v>
      </c>
      <c r="L17" t="s">
        <v>35</v>
      </c>
    </row>
    <row r="18" spans="1:12" x14ac:dyDescent="0.35">
      <c r="A18" t="s">
        <v>13</v>
      </c>
      <c r="B18" t="s">
        <v>9</v>
      </c>
      <c r="C18">
        <v>4</v>
      </c>
      <c r="D18">
        <v>0</v>
      </c>
      <c r="E18">
        <v>10</v>
      </c>
      <c r="F18">
        <v>6</v>
      </c>
      <c r="G18">
        <v>4</v>
      </c>
      <c r="H18">
        <v>1</v>
      </c>
      <c r="I18">
        <v>0</v>
      </c>
      <c r="J18">
        <v>0</v>
      </c>
      <c r="K18">
        <v>3</v>
      </c>
      <c r="L18" t="s">
        <v>36</v>
      </c>
    </row>
    <row r="19" spans="1:12" x14ac:dyDescent="0.35">
      <c r="A19" t="s">
        <v>13</v>
      </c>
      <c r="B19" t="s">
        <v>10</v>
      </c>
      <c r="C19">
        <v>1</v>
      </c>
      <c r="D19">
        <v>0</v>
      </c>
      <c r="E19">
        <v>4</v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</row>
    <row r="20" spans="1:12" x14ac:dyDescent="0.35">
      <c r="A20" t="s">
        <v>14</v>
      </c>
      <c r="B20" t="s">
        <v>3</v>
      </c>
      <c r="C20">
        <v>2</v>
      </c>
      <c r="D20">
        <v>1</v>
      </c>
      <c r="E20">
        <v>4</v>
      </c>
      <c r="F20">
        <v>0</v>
      </c>
      <c r="G20">
        <v>4</v>
      </c>
      <c r="H20">
        <v>1</v>
      </c>
      <c r="I20">
        <v>0</v>
      </c>
      <c r="J20">
        <v>0</v>
      </c>
      <c r="K20">
        <v>0</v>
      </c>
    </row>
    <row r="21" spans="1:12" x14ac:dyDescent="0.35">
      <c r="A21" t="s">
        <v>14</v>
      </c>
      <c r="B21" t="s">
        <v>4</v>
      </c>
      <c r="C21">
        <v>3</v>
      </c>
      <c r="D21">
        <v>0</v>
      </c>
      <c r="E21">
        <v>8</v>
      </c>
      <c r="F21">
        <v>5</v>
      </c>
      <c r="G21">
        <v>3</v>
      </c>
      <c r="H21">
        <v>0</v>
      </c>
      <c r="I21">
        <v>1</v>
      </c>
      <c r="J21">
        <v>0</v>
      </c>
      <c r="K21">
        <v>2</v>
      </c>
    </row>
    <row r="22" spans="1:12" x14ac:dyDescent="0.35">
      <c r="A22" t="s">
        <v>14</v>
      </c>
      <c r="B22" t="s">
        <v>7</v>
      </c>
      <c r="C22">
        <v>2</v>
      </c>
      <c r="D22">
        <v>0</v>
      </c>
      <c r="E22">
        <v>6</v>
      </c>
      <c r="F22">
        <v>2</v>
      </c>
      <c r="G22">
        <v>4</v>
      </c>
      <c r="H22">
        <v>0</v>
      </c>
      <c r="I22">
        <v>0</v>
      </c>
      <c r="J22">
        <v>1</v>
      </c>
      <c r="K22">
        <v>1</v>
      </c>
    </row>
    <row r="23" spans="1:12" x14ac:dyDescent="0.35">
      <c r="A23" t="s">
        <v>14</v>
      </c>
      <c r="B23" t="s">
        <v>8</v>
      </c>
      <c r="C23">
        <v>4</v>
      </c>
      <c r="D23">
        <v>0</v>
      </c>
      <c r="E23">
        <v>10</v>
      </c>
      <c r="F23">
        <v>1</v>
      </c>
      <c r="G23">
        <v>9</v>
      </c>
      <c r="H23">
        <v>3</v>
      </c>
      <c r="I23">
        <v>0</v>
      </c>
      <c r="J23">
        <v>0</v>
      </c>
      <c r="K23">
        <v>1</v>
      </c>
      <c r="L23" t="s">
        <v>37</v>
      </c>
    </row>
    <row r="24" spans="1:12" x14ac:dyDescent="0.35">
      <c r="A24" t="s">
        <v>14</v>
      </c>
      <c r="B24" t="s">
        <v>9</v>
      </c>
      <c r="C24">
        <v>3</v>
      </c>
      <c r="D24">
        <v>0</v>
      </c>
      <c r="E24">
        <v>8</v>
      </c>
      <c r="F24">
        <v>3</v>
      </c>
      <c r="G24">
        <v>5</v>
      </c>
      <c r="H24">
        <v>1</v>
      </c>
      <c r="I24">
        <v>1</v>
      </c>
      <c r="J24">
        <v>1</v>
      </c>
      <c r="K24">
        <v>1</v>
      </c>
    </row>
    <row r="25" spans="1:12" x14ac:dyDescent="0.35">
      <c r="A25" t="s">
        <v>14</v>
      </c>
      <c r="B25" t="s">
        <v>10</v>
      </c>
      <c r="C25">
        <v>2</v>
      </c>
      <c r="D25">
        <v>0</v>
      </c>
      <c r="E25">
        <v>6</v>
      </c>
      <c r="F25">
        <v>3</v>
      </c>
      <c r="G25">
        <v>3</v>
      </c>
      <c r="H25">
        <v>0</v>
      </c>
      <c r="I25">
        <v>1</v>
      </c>
      <c r="J25">
        <v>0</v>
      </c>
      <c r="K25">
        <v>1</v>
      </c>
    </row>
    <row r="26" spans="1:12" x14ac:dyDescent="0.35">
      <c r="C26">
        <f>SUM(C8:C13)</f>
        <v>12</v>
      </c>
      <c r="D26">
        <f t="shared" ref="D26:K26" si="0">SUM(D8:D13)</f>
        <v>3</v>
      </c>
      <c r="E26">
        <f t="shared" si="0"/>
        <v>26</v>
      </c>
      <c r="F26">
        <f t="shared" si="0"/>
        <v>15</v>
      </c>
      <c r="G26">
        <f t="shared" si="0"/>
        <v>11</v>
      </c>
      <c r="H26">
        <f t="shared" si="0"/>
        <v>0</v>
      </c>
      <c r="I26">
        <f t="shared" si="0"/>
        <v>0</v>
      </c>
      <c r="J26">
        <f t="shared" si="0"/>
        <v>4</v>
      </c>
      <c r="K26">
        <f t="shared" si="0"/>
        <v>5</v>
      </c>
    </row>
    <row r="27" spans="1:12" x14ac:dyDescent="0.35">
      <c r="C27">
        <f>SUM(C14:C19)</f>
        <v>9</v>
      </c>
      <c r="D27">
        <f t="shared" ref="D27:K27" si="1">SUM(D14:D19)</f>
        <v>0</v>
      </c>
      <c r="E27">
        <f t="shared" si="1"/>
        <v>26</v>
      </c>
      <c r="F27">
        <f t="shared" si="1"/>
        <v>13</v>
      </c>
      <c r="G27">
        <f t="shared" si="1"/>
        <v>13</v>
      </c>
      <c r="H27">
        <f t="shared" si="1"/>
        <v>2</v>
      </c>
      <c r="I27">
        <f t="shared" si="1"/>
        <v>1</v>
      </c>
      <c r="J27">
        <f t="shared" si="1"/>
        <v>1</v>
      </c>
      <c r="K27">
        <f t="shared" si="1"/>
        <v>5</v>
      </c>
    </row>
    <row r="28" spans="1:12" x14ac:dyDescent="0.35">
      <c r="C28">
        <f>SUM(C20:C25)</f>
        <v>16</v>
      </c>
      <c r="D28">
        <f t="shared" ref="D28:K28" si="2">SUM(D20:D25)</f>
        <v>1</v>
      </c>
      <c r="E28">
        <f t="shared" si="2"/>
        <v>42</v>
      </c>
      <c r="F28">
        <f t="shared" si="2"/>
        <v>14</v>
      </c>
      <c r="G28">
        <f t="shared" si="2"/>
        <v>28</v>
      </c>
      <c r="H28">
        <f t="shared" si="2"/>
        <v>5</v>
      </c>
      <c r="I28">
        <f t="shared" si="2"/>
        <v>3</v>
      </c>
      <c r="J28">
        <f t="shared" si="2"/>
        <v>2</v>
      </c>
      <c r="K28">
        <f t="shared" si="2"/>
        <v>6</v>
      </c>
    </row>
  </sheetData>
  <autoFilter ref="A1:L27" xr:uid="{023D946C-265D-41E5-BB31-0CFE3109E9AC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8056-7978-446F-8ED4-1EA6CB0F1011}">
  <dimension ref="A1:K15"/>
  <sheetViews>
    <sheetView tabSelected="1" workbookViewId="0">
      <selection activeCell="A11" sqref="A11:F15"/>
    </sheetView>
  </sheetViews>
  <sheetFormatPr defaultRowHeight="14.5" x14ac:dyDescent="0.35"/>
  <cols>
    <col min="1" max="1" width="10.08984375" bestFit="1" customWidth="1"/>
    <col min="5" max="5" width="5.7265625" bestFit="1" customWidth="1"/>
    <col min="6" max="6" width="17.7265625" bestFit="1" customWidth="1"/>
    <col min="7" max="7" width="30.36328125" bestFit="1" customWidth="1"/>
    <col min="8" max="8" width="17.08984375" bestFit="1" customWidth="1"/>
    <col min="9" max="9" width="11.54296875" bestFit="1" customWidth="1"/>
    <col min="10" max="10" width="27.54296875" bestFit="1" customWidth="1"/>
    <col min="11" max="11" width="23.7265625" bestFit="1" customWidth="1"/>
  </cols>
  <sheetData>
    <row r="1" spans="1:11" x14ac:dyDescent="0.35">
      <c r="A1" s="1" t="s">
        <v>1</v>
      </c>
      <c r="B1" s="1" t="s">
        <v>17</v>
      </c>
      <c r="C1" s="1" t="s">
        <v>18</v>
      </c>
      <c r="D1" s="1" t="s">
        <v>40</v>
      </c>
      <c r="E1" s="1" t="s">
        <v>19</v>
      </c>
      <c r="F1" s="1" t="s">
        <v>39</v>
      </c>
      <c r="G1" s="1" t="s">
        <v>43</v>
      </c>
      <c r="H1" s="1" t="s">
        <v>41</v>
      </c>
      <c r="I1" s="1" t="s">
        <v>42</v>
      </c>
      <c r="J1" s="1"/>
      <c r="K1" s="1"/>
    </row>
    <row r="2" spans="1:11" x14ac:dyDescent="0.35">
      <c r="A2" t="s">
        <v>3</v>
      </c>
      <c r="B2">
        <v>1</v>
      </c>
      <c r="C2">
        <v>0</v>
      </c>
      <c r="D2">
        <v>0</v>
      </c>
      <c r="E2">
        <v>0</v>
      </c>
      <c r="F2">
        <v>1</v>
      </c>
      <c r="G2">
        <v>4</v>
      </c>
      <c r="H2">
        <v>4</v>
      </c>
      <c r="I2">
        <v>0</v>
      </c>
    </row>
    <row r="3" spans="1:11" x14ac:dyDescent="0.35">
      <c r="A3" t="s">
        <v>4</v>
      </c>
      <c r="B3">
        <v>0</v>
      </c>
      <c r="C3">
        <v>1</v>
      </c>
      <c r="D3">
        <v>0</v>
      </c>
      <c r="E3">
        <v>3</v>
      </c>
      <c r="F3">
        <v>4</v>
      </c>
      <c r="G3">
        <v>10</v>
      </c>
      <c r="H3">
        <v>3</v>
      </c>
      <c r="I3">
        <v>7</v>
      </c>
    </row>
    <row r="4" spans="1:11" x14ac:dyDescent="0.35">
      <c r="A4" t="s">
        <v>7</v>
      </c>
      <c r="B4">
        <v>0</v>
      </c>
      <c r="C4">
        <v>0</v>
      </c>
      <c r="D4">
        <v>5</v>
      </c>
      <c r="E4">
        <v>1</v>
      </c>
      <c r="F4">
        <v>6</v>
      </c>
      <c r="G4">
        <v>20</v>
      </c>
      <c r="H4">
        <v>14</v>
      </c>
      <c r="I4">
        <v>6</v>
      </c>
    </row>
    <row r="5" spans="1:11" x14ac:dyDescent="0.35">
      <c r="A5" t="s">
        <v>8</v>
      </c>
      <c r="B5">
        <v>5</v>
      </c>
      <c r="C5">
        <v>0</v>
      </c>
      <c r="D5">
        <v>0</v>
      </c>
      <c r="E5">
        <v>6</v>
      </c>
      <c r="F5">
        <v>11</v>
      </c>
      <c r="G5">
        <v>30</v>
      </c>
      <c r="H5">
        <v>19</v>
      </c>
      <c r="I5">
        <v>11</v>
      </c>
    </row>
    <row r="6" spans="1:11" x14ac:dyDescent="0.35">
      <c r="A6" t="s">
        <v>9</v>
      </c>
      <c r="B6">
        <v>2</v>
      </c>
      <c r="C6">
        <v>1</v>
      </c>
      <c r="D6">
        <v>1</v>
      </c>
      <c r="E6">
        <v>5</v>
      </c>
      <c r="F6">
        <v>9</v>
      </c>
      <c r="G6">
        <v>26</v>
      </c>
      <c r="H6">
        <v>14</v>
      </c>
      <c r="I6">
        <v>12</v>
      </c>
    </row>
    <row r="7" spans="1:11" x14ac:dyDescent="0.35">
      <c r="A7" t="s">
        <v>10</v>
      </c>
      <c r="B7">
        <v>0</v>
      </c>
      <c r="C7">
        <v>2</v>
      </c>
      <c r="D7">
        <v>3</v>
      </c>
      <c r="E7">
        <v>2</v>
      </c>
      <c r="F7">
        <v>7</v>
      </c>
      <c r="G7">
        <v>22</v>
      </c>
      <c r="H7">
        <v>12</v>
      </c>
      <c r="I7">
        <v>10</v>
      </c>
    </row>
    <row r="8" spans="1:11" x14ac:dyDescent="0.35">
      <c r="A8" t="s">
        <v>38</v>
      </c>
      <c r="B8">
        <f>SUM(B2:B7)</f>
        <v>8</v>
      </c>
      <c r="C8">
        <f t="shared" ref="C8:F8" si="0">SUM(C2:C7)</f>
        <v>4</v>
      </c>
      <c r="D8">
        <f t="shared" si="0"/>
        <v>9</v>
      </c>
      <c r="E8">
        <f t="shared" si="0"/>
        <v>17</v>
      </c>
      <c r="F8">
        <f t="shared" si="0"/>
        <v>38</v>
      </c>
      <c r="G8">
        <f t="shared" ref="G8" si="1">SUM(G2:G7)</f>
        <v>112</v>
      </c>
      <c r="H8">
        <f t="shared" ref="H8:I8" si="2">SUM(H2:H7)</f>
        <v>66</v>
      </c>
      <c r="I8">
        <f t="shared" si="2"/>
        <v>46</v>
      </c>
    </row>
    <row r="9" spans="1:11" x14ac:dyDescent="0.35">
      <c r="B9">
        <f>B8/F$8</f>
        <v>0.21052631578947367</v>
      </c>
      <c r="C9">
        <f>C8/F$8</f>
        <v>0.10526315789473684</v>
      </c>
      <c r="D9">
        <f>D8/F$8</f>
        <v>0.23684210526315788</v>
      </c>
      <c r="E9">
        <f>E8/F$8</f>
        <v>0.44736842105263158</v>
      </c>
      <c r="H9">
        <f>H8/G8</f>
        <v>0.5892857142857143</v>
      </c>
      <c r="I9">
        <f>I8/G8</f>
        <v>0.4107142857142857</v>
      </c>
    </row>
    <row r="11" spans="1:11" x14ac:dyDescent="0.35">
      <c r="A11" s="1" t="s">
        <v>59</v>
      </c>
      <c r="B11" s="1" t="s">
        <v>101</v>
      </c>
      <c r="C11" s="1" t="s">
        <v>102</v>
      </c>
      <c r="D11" s="1" t="s">
        <v>40</v>
      </c>
      <c r="E11" s="1" t="s">
        <v>19</v>
      </c>
      <c r="F11" s="1" t="s">
        <v>39</v>
      </c>
    </row>
    <row r="12" spans="1:11" x14ac:dyDescent="0.35">
      <c r="A12" t="s">
        <v>2</v>
      </c>
      <c r="B12">
        <v>2</v>
      </c>
      <c r="C12">
        <v>0</v>
      </c>
      <c r="D12">
        <v>2</v>
      </c>
      <c r="E12">
        <v>1</v>
      </c>
      <c r="F12">
        <v>5</v>
      </c>
    </row>
    <row r="13" spans="1:11" x14ac:dyDescent="0.35">
      <c r="A13" t="s">
        <v>12</v>
      </c>
      <c r="B13">
        <v>0</v>
      </c>
      <c r="C13">
        <v>0</v>
      </c>
      <c r="D13">
        <v>4</v>
      </c>
      <c r="E13">
        <v>5</v>
      </c>
      <c r="F13">
        <v>12</v>
      </c>
    </row>
    <row r="14" spans="1:11" x14ac:dyDescent="0.35">
      <c r="A14" t="s">
        <v>13</v>
      </c>
      <c r="B14">
        <v>2</v>
      </c>
      <c r="C14">
        <v>1</v>
      </c>
      <c r="D14">
        <v>1</v>
      </c>
      <c r="E14">
        <v>5</v>
      </c>
      <c r="F14">
        <v>9</v>
      </c>
    </row>
    <row r="15" spans="1:11" x14ac:dyDescent="0.35">
      <c r="A15" t="s">
        <v>14</v>
      </c>
      <c r="B15">
        <v>5</v>
      </c>
      <c r="C15">
        <v>3</v>
      </c>
      <c r="D15">
        <v>2</v>
      </c>
      <c r="E15">
        <v>6</v>
      </c>
      <c r="F1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A740-086C-4FE4-8943-B74B2EC9FBBF}">
  <dimension ref="A1:L37"/>
  <sheetViews>
    <sheetView workbookViewId="0">
      <selection activeCell="C35" sqref="C35"/>
    </sheetView>
  </sheetViews>
  <sheetFormatPr defaultRowHeight="14.5" x14ac:dyDescent="0.35"/>
  <cols>
    <col min="2" max="2" width="10.08984375" bestFit="1" customWidth="1"/>
    <col min="3" max="3" width="18.7265625" bestFit="1" customWidth="1"/>
    <col min="4" max="4" width="8.81640625" bestFit="1" customWidth="1"/>
    <col min="5" max="5" width="25.54296875" bestFit="1" customWidth="1"/>
    <col min="6" max="6" width="8.36328125" bestFit="1" customWidth="1"/>
    <col min="7" max="7" width="13.90625" bestFit="1" customWidth="1"/>
    <col min="8" max="8" width="6.54296875" bestFit="1" customWidth="1"/>
    <col min="9" max="9" width="2.453125" bestFit="1" customWidth="1"/>
    <col min="10" max="10" width="12.6328125" bestFit="1" customWidth="1"/>
    <col min="12" max="12" width="10.36328125" bestFit="1" customWidth="1"/>
  </cols>
  <sheetData>
    <row r="1" spans="1:12" x14ac:dyDescent="0.35">
      <c r="A1" s="1" t="s">
        <v>0</v>
      </c>
      <c r="B1" s="1" t="s">
        <v>1</v>
      </c>
      <c r="C1" s="1" t="s">
        <v>16</v>
      </c>
      <c r="D1" s="1" t="s">
        <v>15</v>
      </c>
      <c r="E1" s="1" t="s">
        <v>11</v>
      </c>
      <c r="F1" s="1" t="s">
        <v>5</v>
      </c>
      <c r="G1" s="1" t="s">
        <v>6</v>
      </c>
      <c r="H1" s="1" t="s">
        <v>17</v>
      </c>
      <c r="I1" s="1" t="s">
        <v>18</v>
      </c>
      <c r="J1" s="1" t="s">
        <v>28</v>
      </c>
      <c r="K1" s="1" t="s">
        <v>19</v>
      </c>
      <c r="L1" s="1" t="s">
        <v>20</v>
      </c>
    </row>
    <row r="2" spans="1:12" x14ac:dyDescent="0.35">
      <c r="A2" t="s">
        <v>44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45</v>
      </c>
    </row>
    <row r="3" spans="1:12" x14ac:dyDescent="0.35">
      <c r="A3" t="s">
        <v>44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46</v>
      </c>
    </row>
    <row r="4" spans="1:12" x14ac:dyDescent="0.35">
      <c r="A4" t="s">
        <v>44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47</v>
      </c>
    </row>
    <row r="5" spans="1:12" x14ac:dyDescent="0.35">
      <c r="A5" t="s">
        <v>44</v>
      </c>
      <c r="B5" t="s">
        <v>8</v>
      </c>
      <c r="C5">
        <v>1</v>
      </c>
      <c r="D5">
        <v>0</v>
      </c>
      <c r="E5">
        <v>4</v>
      </c>
      <c r="F5">
        <v>2</v>
      </c>
      <c r="G5">
        <v>2</v>
      </c>
      <c r="H5">
        <v>0</v>
      </c>
      <c r="I5">
        <v>0</v>
      </c>
      <c r="J5">
        <v>0</v>
      </c>
      <c r="K5">
        <v>1</v>
      </c>
      <c r="L5" t="s">
        <v>48</v>
      </c>
    </row>
    <row r="6" spans="1:12" x14ac:dyDescent="0.35">
      <c r="A6" t="s">
        <v>44</v>
      </c>
      <c r="B6" t="s">
        <v>9</v>
      </c>
      <c r="C6">
        <v>1</v>
      </c>
      <c r="D6">
        <v>0</v>
      </c>
      <c r="E6">
        <v>4</v>
      </c>
      <c r="F6">
        <v>2</v>
      </c>
      <c r="G6">
        <v>2</v>
      </c>
      <c r="H6">
        <v>0</v>
      </c>
      <c r="I6">
        <v>0</v>
      </c>
      <c r="J6">
        <v>0</v>
      </c>
      <c r="K6">
        <v>1</v>
      </c>
      <c r="L6" t="s">
        <v>48</v>
      </c>
    </row>
    <row r="7" spans="1:12" x14ac:dyDescent="0.35">
      <c r="A7" t="s">
        <v>44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49</v>
      </c>
    </row>
    <row r="8" spans="1:12" x14ac:dyDescent="0.35">
      <c r="A8" t="s">
        <v>50</v>
      </c>
      <c r="B8" t="s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</row>
    <row r="9" spans="1:12" x14ac:dyDescent="0.35">
      <c r="A9" t="s">
        <v>50</v>
      </c>
      <c r="B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52</v>
      </c>
    </row>
    <row r="10" spans="1:12" x14ac:dyDescent="0.35">
      <c r="A10" t="s">
        <v>50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52</v>
      </c>
    </row>
    <row r="11" spans="1:12" x14ac:dyDescent="0.35">
      <c r="A11" t="s">
        <v>50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52</v>
      </c>
    </row>
    <row r="12" spans="1:12" x14ac:dyDescent="0.35">
      <c r="A12" t="s">
        <v>50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</row>
    <row r="13" spans="1:12" x14ac:dyDescent="0.35">
      <c r="A13" t="s">
        <v>50</v>
      </c>
      <c r="B1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</row>
    <row r="14" spans="1:12" x14ac:dyDescent="0.35">
      <c r="A14" t="s">
        <v>53</v>
      </c>
      <c r="B14" t="s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</row>
    <row r="15" spans="1:12" x14ac:dyDescent="0.35">
      <c r="A15" t="s">
        <v>53</v>
      </c>
      <c r="B15" t="s">
        <v>4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 t="s">
        <v>54</v>
      </c>
    </row>
    <row r="16" spans="1:12" x14ac:dyDescent="0.35">
      <c r="A16" t="s">
        <v>53</v>
      </c>
      <c r="B16" t="s">
        <v>7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 t="s">
        <v>54</v>
      </c>
    </row>
    <row r="17" spans="1:12" x14ac:dyDescent="0.35">
      <c r="A17" t="s">
        <v>53</v>
      </c>
      <c r="B17" t="s">
        <v>8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 t="s">
        <v>54</v>
      </c>
    </row>
    <row r="18" spans="1:12" x14ac:dyDescent="0.35">
      <c r="A18" t="s">
        <v>53</v>
      </c>
      <c r="B18" t="s">
        <v>9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 t="s">
        <v>54</v>
      </c>
    </row>
    <row r="19" spans="1:12" x14ac:dyDescent="0.35">
      <c r="A19" t="s">
        <v>53</v>
      </c>
      <c r="B19" t="s">
        <v>10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 t="s">
        <v>54</v>
      </c>
    </row>
    <row r="20" spans="1:12" x14ac:dyDescent="0.35">
      <c r="A20" t="s">
        <v>55</v>
      </c>
      <c r="B20" t="s">
        <v>3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 t="s">
        <v>51</v>
      </c>
    </row>
    <row r="21" spans="1:12" x14ac:dyDescent="0.35">
      <c r="A21" t="s">
        <v>55</v>
      </c>
      <c r="B21" t="s">
        <v>4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 t="s">
        <v>52</v>
      </c>
    </row>
    <row r="22" spans="1:12" x14ac:dyDescent="0.35">
      <c r="A22" t="s">
        <v>55</v>
      </c>
      <c r="B22" t="s">
        <v>7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 t="s">
        <v>54</v>
      </c>
    </row>
    <row r="23" spans="1:12" x14ac:dyDescent="0.35">
      <c r="A23" t="s">
        <v>55</v>
      </c>
      <c r="B23" t="s">
        <v>8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 t="s">
        <v>54</v>
      </c>
    </row>
    <row r="24" spans="1:12" x14ac:dyDescent="0.35">
      <c r="A24" t="s">
        <v>55</v>
      </c>
      <c r="B24" t="s">
        <v>9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 t="s">
        <v>54</v>
      </c>
    </row>
    <row r="25" spans="1:12" x14ac:dyDescent="0.35">
      <c r="A25" t="s">
        <v>55</v>
      </c>
      <c r="B25" t="s">
        <v>10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 t="s">
        <v>54</v>
      </c>
    </row>
    <row r="26" spans="1:12" x14ac:dyDescent="0.35">
      <c r="A26" t="s">
        <v>56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57</v>
      </c>
    </row>
    <row r="27" spans="1:12" x14ac:dyDescent="0.35">
      <c r="A27" t="s">
        <v>56</v>
      </c>
      <c r="B27" t="s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52</v>
      </c>
    </row>
    <row r="28" spans="1:12" x14ac:dyDescent="0.35">
      <c r="A28" t="s">
        <v>56</v>
      </c>
      <c r="B28" t="s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52</v>
      </c>
    </row>
    <row r="29" spans="1:12" x14ac:dyDescent="0.35">
      <c r="A29" t="s">
        <v>56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52</v>
      </c>
    </row>
    <row r="30" spans="1:12" x14ac:dyDescent="0.35">
      <c r="A30" t="s">
        <v>56</v>
      </c>
      <c r="B30" t="s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52</v>
      </c>
    </row>
    <row r="31" spans="1:12" x14ac:dyDescent="0.35">
      <c r="A31" t="s">
        <v>56</v>
      </c>
      <c r="B31" t="s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52</v>
      </c>
    </row>
    <row r="32" spans="1:12" x14ac:dyDescent="0.35">
      <c r="A32" t="s">
        <v>58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52</v>
      </c>
    </row>
    <row r="33" spans="2:12" x14ac:dyDescent="0.35">
      <c r="B33" t="s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</row>
    <row r="34" spans="2:12" x14ac:dyDescent="0.35">
      <c r="B34" t="s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54</v>
      </c>
    </row>
    <row r="35" spans="2:12" x14ac:dyDescent="0.35">
      <c r="B35" t="s">
        <v>8</v>
      </c>
    </row>
    <row r="36" spans="2:12" x14ac:dyDescent="0.35">
      <c r="B36" t="s">
        <v>9</v>
      </c>
    </row>
    <row r="37" spans="2:12" x14ac:dyDescent="0.35">
      <c r="B37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CF05-C221-40EF-A006-C6E77A6CED9E}">
  <dimension ref="A1:D15"/>
  <sheetViews>
    <sheetView workbookViewId="0">
      <selection activeCell="C14" sqref="C14"/>
    </sheetView>
  </sheetViews>
  <sheetFormatPr defaultRowHeight="14.5" x14ac:dyDescent="0.35"/>
  <cols>
    <col min="1" max="1" width="9.26953125" bestFit="1" customWidth="1"/>
    <col min="2" max="2" width="9.90625" bestFit="1" customWidth="1"/>
    <col min="3" max="3" width="28.7265625" bestFit="1" customWidth="1"/>
    <col min="4" max="4" width="13.6328125" bestFit="1" customWidth="1"/>
  </cols>
  <sheetData>
    <row r="1" spans="1:4" x14ac:dyDescent="0.35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5">
      <c r="A2" t="s">
        <v>64</v>
      </c>
      <c r="B2" t="s">
        <v>65</v>
      </c>
      <c r="C2">
        <v>1</v>
      </c>
      <c r="D2">
        <v>1</v>
      </c>
    </row>
    <row r="3" spans="1:4" x14ac:dyDescent="0.35">
      <c r="A3" s="2" t="s">
        <v>12</v>
      </c>
      <c r="B3" t="s">
        <v>7</v>
      </c>
      <c r="C3">
        <v>1</v>
      </c>
      <c r="D3">
        <v>0</v>
      </c>
    </row>
    <row r="4" spans="1:4" x14ac:dyDescent="0.35">
      <c r="A4" t="s">
        <v>66</v>
      </c>
      <c r="B4" t="s">
        <v>7</v>
      </c>
      <c r="C4">
        <v>1</v>
      </c>
      <c r="D4">
        <v>0</v>
      </c>
    </row>
    <row r="5" spans="1:4" x14ac:dyDescent="0.35">
      <c r="A5" s="2" t="s">
        <v>67</v>
      </c>
      <c r="B5" t="s">
        <v>7</v>
      </c>
      <c r="C5">
        <v>1</v>
      </c>
      <c r="D5">
        <v>0</v>
      </c>
    </row>
    <row r="6" spans="1:4" x14ac:dyDescent="0.35">
      <c r="A6" t="s">
        <v>68</v>
      </c>
      <c r="B6" t="s">
        <v>7</v>
      </c>
      <c r="C6">
        <v>1</v>
      </c>
      <c r="D6">
        <v>0</v>
      </c>
    </row>
    <row r="7" spans="1:4" x14ac:dyDescent="0.35">
      <c r="A7" t="s">
        <v>69</v>
      </c>
      <c r="B7" t="s">
        <v>65</v>
      </c>
      <c r="C7">
        <v>1</v>
      </c>
      <c r="D7">
        <v>0</v>
      </c>
    </row>
    <row r="8" spans="1:4" x14ac:dyDescent="0.35">
      <c r="A8" t="s">
        <v>70</v>
      </c>
      <c r="B8" t="s">
        <v>7</v>
      </c>
      <c r="C8">
        <v>0</v>
      </c>
      <c r="D8">
        <v>0</v>
      </c>
    </row>
    <row r="9" spans="1:4" x14ac:dyDescent="0.35">
      <c r="A9" s="2" t="s">
        <v>14</v>
      </c>
      <c r="B9" t="s">
        <v>65</v>
      </c>
      <c r="C9">
        <v>1</v>
      </c>
      <c r="D9">
        <v>0</v>
      </c>
    </row>
    <row r="10" spans="1:4" x14ac:dyDescent="0.35">
      <c r="A10" s="2" t="s">
        <v>63</v>
      </c>
      <c r="B10" t="s">
        <v>7</v>
      </c>
      <c r="C10">
        <v>1</v>
      </c>
      <c r="D10">
        <v>0</v>
      </c>
    </row>
    <row r="11" spans="1:4" x14ac:dyDescent="0.35">
      <c r="A11" s="2" t="s">
        <v>96</v>
      </c>
      <c r="B11" t="s">
        <v>7</v>
      </c>
      <c r="C11">
        <v>1</v>
      </c>
      <c r="D11">
        <v>0</v>
      </c>
    </row>
    <row r="12" spans="1:4" x14ac:dyDescent="0.35">
      <c r="A12" s="3" t="s">
        <v>97</v>
      </c>
      <c r="C12">
        <f>SUM(C2:C11)-1</f>
        <v>8</v>
      </c>
      <c r="D12">
        <f>SUM(D2:D11)</f>
        <v>1</v>
      </c>
    </row>
    <row r="13" spans="1:4" x14ac:dyDescent="0.35">
      <c r="A13" s="3" t="s">
        <v>98</v>
      </c>
      <c r="C13">
        <f>C12/9</f>
        <v>0.88888888888888884</v>
      </c>
      <c r="D13">
        <f>D12/10</f>
        <v>0.1</v>
      </c>
    </row>
    <row r="14" spans="1:4" x14ac:dyDescent="0.35">
      <c r="A14" s="3" t="s">
        <v>99</v>
      </c>
      <c r="C14">
        <f>7/28</f>
        <v>0.25</v>
      </c>
      <c r="D14">
        <f>0/28</f>
        <v>0</v>
      </c>
    </row>
    <row r="15" spans="1:4" x14ac:dyDescent="0.35">
      <c r="A15" s="3" t="s">
        <v>100</v>
      </c>
      <c r="C15">
        <f>(8+7)/37</f>
        <v>0.40540540540540543</v>
      </c>
      <c r="D15">
        <f>1/38</f>
        <v>2.6315789473684209E-2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23E6-0D12-438B-9DC5-FA1B08D35A84}">
  <dimension ref="A1:D30"/>
  <sheetViews>
    <sheetView workbookViewId="0">
      <selection activeCell="A31" sqref="A31"/>
    </sheetView>
  </sheetViews>
  <sheetFormatPr defaultRowHeight="14.5" x14ac:dyDescent="0.35"/>
  <cols>
    <col min="1" max="1" width="8.26953125" bestFit="1" customWidth="1"/>
    <col min="2" max="2" width="8" bestFit="1" customWidth="1"/>
    <col min="3" max="3" width="28.7265625" bestFit="1" customWidth="1"/>
    <col min="4" max="4" width="13.6328125" bestFit="1" customWidth="1"/>
  </cols>
  <sheetData>
    <row r="1" spans="1:4" x14ac:dyDescent="0.35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5">
      <c r="A2" s="3" t="s">
        <v>71</v>
      </c>
      <c r="B2" t="s">
        <v>94</v>
      </c>
      <c r="C2">
        <v>0</v>
      </c>
      <c r="D2">
        <v>0</v>
      </c>
    </row>
    <row r="3" spans="1:4" x14ac:dyDescent="0.35">
      <c r="A3" s="3" t="s">
        <v>72</v>
      </c>
      <c r="B3" t="s">
        <v>94</v>
      </c>
      <c r="C3">
        <v>0</v>
      </c>
      <c r="D3">
        <v>0</v>
      </c>
    </row>
    <row r="4" spans="1:4" x14ac:dyDescent="0.35">
      <c r="A4" s="3" t="s">
        <v>44</v>
      </c>
      <c r="B4" t="s">
        <v>94</v>
      </c>
      <c r="C4">
        <v>0</v>
      </c>
      <c r="D4">
        <v>0</v>
      </c>
    </row>
    <row r="5" spans="1:4" x14ac:dyDescent="0.35">
      <c r="A5" s="3" t="s">
        <v>50</v>
      </c>
      <c r="B5" t="s">
        <v>94</v>
      </c>
      <c r="C5">
        <v>0</v>
      </c>
      <c r="D5">
        <v>0</v>
      </c>
    </row>
    <row r="6" spans="1:4" x14ac:dyDescent="0.35">
      <c r="A6" s="3" t="s">
        <v>73</v>
      </c>
      <c r="B6" t="s">
        <v>94</v>
      </c>
      <c r="C6">
        <v>0</v>
      </c>
      <c r="D6">
        <v>0</v>
      </c>
    </row>
    <row r="7" spans="1:4" x14ac:dyDescent="0.35">
      <c r="A7" s="3" t="s">
        <v>74</v>
      </c>
      <c r="B7" t="s">
        <v>94</v>
      </c>
      <c r="C7">
        <v>0</v>
      </c>
      <c r="D7">
        <v>0</v>
      </c>
    </row>
    <row r="8" spans="1:4" x14ac:dyDescent="0.35">
      <c r="A8" s="3" t="s">
        <v>75</v>
      </c>
      <c r="B8" t="s">
        <v>94</v>
      </c>
      <c r="C8">
        <v>0</v>
      </c>
      <c r="D8">
        <v>0</v>
      </c>
    </row>
    <row r="9" spans="1:4" x14ac:dyDescent="0.35">
      <c r="A9" s="3" t="s">
        <v>76</v>
      </c>
      <c r="B9" t="s">
        <v>94</v>
      </c>
      <c r="C9">
        <v>0</v>
      </c>
      <c r="D9">
        <v>0</v>
      </c>
    </row>
    <row r="10" spans="1:4" x14ac:dyDescent="0.35">
      <c r="A10" s="3" t="s">
        <v>77</v>
      </c>
      <c r="B10" t="s">
        <v>94</v>
      </c>
      <c r="C10">
        <v>0</v>
      </c>
      <c r="D10">
        <v>0</v>
      </c>
    </row>
    <row r="11" spans="1:4" x14ac:dyDescent="0.35">
      <c r="A11" s="3" t="s">
        <v>78</v>
      </c>
      <c r="B11" t="s">
        <v>95</v>
      </c>
      <c r="C11">
        <v>1</v>
      </c>
      <c r="D11">
        <v>0</v>
      </c>
    </row>
    <row r="12" spans="1:4" x14ac:dyDescent="0.35">
      <c r="A12" s="3" t="s">
        <v>79</v>
      </c>
      <c r="B12" t="s">
        <v>65</v>
      </c>
      <c r="C12">
        <v>1</v>
      </c>
      <c r="D12">
        <v>0</v>
      </c>
    </row>
    <row r="13" spans="1:4" x14ac:dyDescent="0.35">
      <c r="A13" s="3" t="s">
        <v>80</v>
      </c>
      <c r="B13" t="s">
        <v>94</v>
      </c>
      <c r="C13">
        <v>0</v>
      </c>
      <c r="D13">
        <v>0</v>
      </c>
    </row>
    <row r="14" spans="1:4" x14ac:dyDescent="0.35">
      <c r="A14" s="3" t="s">
        <v>81</v>
      </c>
      <c r="B14" t="s">
        <v>94</v>
      </c>
      <c r="C14">
        <v>0</v>
      </c>
      <c r="D14">
        <v>0</v>
      </c>
    </row>
    <row r="15" spans="1:4" x14ac:dyDescent="0.35">
      <c r="A15" s="3" t="s">
        <v>82</v>
      </c>
      <c r="B15" t="s">
        <v>95</v>
      </c>
      <c r="C15">
        <v>1</v>
      </c>
      <c r="D15">
        <v>0</v>
      </c>
    </row>
    <row r="16" spans="1:4" x14ac:dyDescent="0.35">
      <c r="A16" s="3" t="s">
        <v>58</v>
      </c>
      <c r="B16" t="s">
        <v>94</v>
      </c>
      <c r="C16">
        <v>0</v>
      </c>
      <c r="D16">
        <v>0</v>
      </c>
    </row>
    <row r="17" spans="1:4" x14ac:dyDescent="0.35">
      <c r="A17" s="3" t="s">
        <v>83</v>
      </c>
      <c r="B17" t="s">
        <v>94</v>
      </c>
      <c r="C17">
        <v>0</v>
      </c>
      <c r="D17">
        <v>0</v>
      </c>
    </row>
    <row r="18" spans="1:4" x14ac:dyDescent="0.35">
      <c r="A18" s="3" t="s">
        <v>84</v>
      </c>
      <c r="B18" t="s">
        <v>94</v>
      </c>
      <c r="C18">
        <v>0</v>
      </c>
      <c r="D18">
        <v>0</v>
      </c>
    </row>
    <row r="19" spans="1:4" x14ac:dyDescent="0.35">
      <c r="A19" s="3" t="s">
        <v>85</v>
      </c>
      <c r="B19" t="s">
        <v>94</v>
      </c>
      <c r="C19">
        <v>0</v>
      </c>
      <c r="D19">
        <v>0</v>
      </c>
    </row>
    <row r="20" spans="1:4" x14ac:dyDescent="0.35">
      <c r="A20" s="3" t="s">
        <v>86</v>
      </c>
      <c r="B20" t="s">
        <v>95</v>
      </c>
      <c r="C20">
        <v>1</v>
      </c>
      <c r="D20">
        <v>0</v>
      </c>
    </row>
    <row r="21" spans="1:4" x14ac:dyDescent="0.35">
      <c r="A21" s="3" t="s">
        <v>87</v>
      </c>
      <c r="B21" t="s">
        <v>94</v>
      </c>
      <c r="C21">
        <v>0</v>
      </c>
      <c r="D21">
        <v>0</v>
      </c>
    </row>
    <row r="22" spans="1:4" x14ac:dyDescent="0.35">
      <c r="A22" s="3" t="s">
        <v>88</v>
      </c>
      <c r="B22" t="s">
        <v>94</v>
      </c>
      <c r="C22">
        <v>0</v>
      </c>
      <c r="D22">
        <v>0</v>
      </c>
    </row>
    <row r="23" spans="1:4" x14ac:dyDescent="0.35">
      <c r="A23" s="3" t="s">
        <v>53</v>
      </c>
      <c r="B23" t="s">
        <v>7</v>
      </c>
      <c r="C23">
        <v>1</v>
      </c>
      <c r="D23">
        <v>0</v>
      </c>
    </row>
    <row r="24" spans="1:4" x14ac:dyDescent="0.35">
      <c r="A24" s="3" t="s">
        <v>89</v>
      </c>
      <c r="B24" t="s">
        <v>94</v>
      </c>
      <c r="C24">
        <v>0</v>
      </c>
      <c r="D24">
        <v>0</v>
      </c>
    </row>
    <row r="25" spans="1:4" x14ac:dyDescent="0.35">
      <c r="A25" s="3" t="s">
        <v>56</v>
      </c>
      <c r="B25" t="s">
        <v>94</v>
      </c>
      <c r="C25">
        <v>0</v>
      </c>
      <c r="D25">
        <v>0</v>
      </c>
    </row>
    <row r="26" spans="1:4" x14ac:dyDescent="0.35">
      <c r="A26" s="3" t="s">
        <v>90</v>
      </c>
      <c r="B26" t="s">
        <v>94</v>
      </c>
      <c r="C26">
        <v>0</v>
      </c>
      <c r="D26">
        <v>0</v>
      </c>
    </row>
    <row r="27" spans="1:4" x14ac:dyDescent="0.35">
      <c r="A27" s="3" t="s">
        <v>91</v>
      </c>
      <c r="B27" t="s">
        <v>94</v>
      </c>
      <c r="C27">
        <v>1</v>
      </c>
      <c r="D27">
        <v>0</v>
      </c>
    </row>
    <row r="28" spans="1:4" x14ac:dyDescent="0.35">
      <c r="A28" s="3" t="s">
        <v>92</v>
      </c>
      <c r="B28" t="s">
        <v>7</v>
      </c>
      <c r="C28">
        <v>1</v>
      </c>
      <c r="D28">
        <v>0</v>
      </c>
    </row>
    <row r="29" spans="1:4" x14ac:dyDescent="0.35">
      <c r="A29" s="3" t="s">
        <v>93</v>
      </c>
      <c r="B29" t="s">
        <v>94</v>
      </c>
      <c r="C29">
        <v>0</v>
      </c>
      <c r="D29">
        <v>0</v>
      </c>
    </row>
    <row r="30" spans="1:4" x14ac:dyDescent="0.35">
      <c r="A30" s="3" t="s">
        <v>97</v>
      </c>
      <c r="C30">
        <f>SUM(C2:C29)</f>
        <v>7</v>
      </c>
      <c r="D30">
        <f>SUM(D2:D29)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Species Specific</vt:lpstr>
      <vt:lpstr>Overall</vt:lpstr>
      <vt:lpstr>wocFDSI</vt:lpstr>
      <vt:lpstr>FDSI age and at least one</vt:lpstr>
      <vt:lpstr>wocFDSI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 School</dc:creator>
  <cp:lastModifiedBy>Fiel School</cp:lastModifiedBy>
  <dcterms:created xsi:type="dcterms:W3CDTF">2021-03-02T06:08:30Z</dcterms:created>
  <dcterms:modified xsi:type="dcterms:W3CDTF">2021-04-01T03:20:38Z</dcterms:modified>
</cp:coreProperties>
</file>