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8 семестр\Регресійний аналіз\Проект\"/>
    </mc:Choice>
  </mc:AlternateContent>
  <xr:revisionPtr revIDLastSave="0" documentId="13_ncr:1_{8EB107F8-FFB7-4738-AE83-39B74BE789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11" i="1" s="1"/>
  <c r="I10" i="1"/>
  <c r="I11" i="1" s="1"/>
  <c r="I9" i="1"/>
  <c r="H9" i="1"/>
  <c r="H11" i="1" s="1"/>
  <c r="I6" i="1"/>
  <c r="J6" i="1"/>
  <c r="H6" i="1"/>
  <c r="I2" i="1"/>
  <c r="H2" i="1"/>
</calcChain>
</file>

<file path=xl/sharedStrings.xml><?xml version="1.0" encoding="utf-8"?>
<sst xmlns="http://schemas.openxmlformats.org/spreadsheetml/2006/main" count="106" uniqueCount="85">
  <si>
    <t xml:space="preserve">      Жанр</t>
  </si>
  <si>
    <t>Мюзикл/Комедія</t>
  </si>
  <si>
    <t>Жахи/Наукова фантастика</t>
  </si>
  <si>
    <t>Жахи/Екшн</t>
  </si>
  <si>
    <t>Екшн/Пригоди</t>
  </si>
  <si>
    <t>Вестерн/Екшн</t>
  </si>
  <si>
    <t>Трилер/Детектив</t>
  </si>
  <si>
    <t>Екшн/Кримінал</t>
  </si>
  <si>
    <t>Екшн/Трилер</t>
  </si>
  <si>
    <t>Дитячий/Комедія</t>
  </si>
  <si>
    <t>Кримінал/Документальний</t>
  </si>
  <si>
    <t>Вестерн/Воєнний</t>
  </si>
  <si>
    <t>Трилер/Кримінал</t>
  </si>
  <si>
    <t>Жахи/Кримінал</t>
  </si>
  <si>
    <t>Наукова фантастика/Екшн</t>
  </si>
  <si>
    <t>Екшн/Воєнний</t>
  </si>
  <si>
    <t>Комедія/Драма</t>
  </si>
  <si>
    <t>Кримінал/Трилер</t>
  </si>
  <si>
    <t>Aliens vs. Predator: Requiem</t>
  </si>
  <si>
    <t>Alpha Dog</t>
  </si>
  <si>
    <t>Наукова фантастика/Жахи</t>
  </si>
  <si>
    <t>Жахи/Комедія</t>
  </si>
  <si>
    <t>Воєнний/Екшн</t>
  </si>
  <si>
    <t>Вестерн/Кримінал</t>
  </si>
  <si>
    <t>Комедія/Екшн</t>
  </si>
  <si>
    <t>Романтика/Воєнний</t>
  </si>
  <si>
    <t>Комедія/Наукова фантастика</t>
  </si>
  <si>
    <t>Екшн/Комедія</t>
  </si>
  <si>
    <t>Назва</t>
  </si>
  <si>
    <t>Рік</t>
  </si>
  <si>
    <t>Тривалість</t>
  </si>
  <si>
    <t>IMDB_рейтинг</t>
  </si>
  <si>
    <t>24 Hour Party People</t>
  </si>
  <si>
    <t>28 Days Later</t>
  </si>
  <si>
    <t>28 Weeks Later</t>
  </si>
  <si>
    <t>30 Days of Night</t>
  </si>
  <si>
    <t>3:10 To Yuma</t>
  </si>
  <si>
    <t>8MM</t>
  </si>
  <si>
    <t>A Better Tomorrow</t>
  </si>
  <si>
    <t>A Better Tomorrow II</t>
  </si>
  <si>
    <t>A Bridge Too Far</t>
  </si>
  <si>
    <t>A Christmas Story</t>
  </si>
  <si>
    <t>A Clockwork Orange</t>
  </si>
  <si>
    <t>A Fistful of Dollars</t>
  </si>
  <si>
    <t>A Fistful of Dynamite</t>
  </si>
  <si>
    <t>A History of Violence</t>
  </si>
  <si>
    <t>A Man Apart</t>
  </si>
  <si>
    <t>A Nightmare on Elm Street</t>
  </si>
  <si>
    <t>Above the Law</t>
  </si>
  <si>
    <t>Action Jackson</t>
  </si>
  <si>
    <t>Aeon Flux</t>
  </si>
  <si>
    <t>Air Force One</t>
  </si>
  <si>
    <t>Akira</t>
  </si>
  <si>
    <t>Alexander</t>
  </si>
  <si>
    <t>Ali G Indahouse</t>
  </si>
  <si>
    <t>Alien</t>
  </si>
  <si>
    <t>Aliens</t>
  </si>
  <si>
    <t>Altered States</t>
  </si>
  <si>
    <t>American Gangster</t>
  </si>
  <si>
    <t>American Ninja</t>
  </si>
  <si>
    <t>American Pop</t>
  </si>
  <si>
    <t>American Psycho</t>
  </si>
  <si>
    <t>American Yakuza</t>
  </si>
  <si>
    <t>Another Day In Paradise</t>
  </si>
  <si>
    <t>Apocalypse Now</t>
  </si>
  <si>
    <t>Apocalypto</t>
  </si>
  <si>
    <t>Appaloosa</t>
  </si>
  <si>
    <t>Armageddon</t>
  </si>
  <si>
    <t>Assault On Precinct 13</t>
  </si>
  <si>
    <t>Atonement</t>
  </si>
  <si>
    <t>Austin Powers in Goldmember</t>
  </si>
  <si>
    <t>Bad Boys</t>
  </si>
  <si>
    <t>Bad Boys II</t>
  </si>
  <si>
    <t>Екшн/Наукова фантастика</t>
  </si>
  <si>
    <t>Aqua Teen Hunger Force Colon Movie Film for Theaters</t>
  </si>
  <si>
    <t>середній рік</t>
  </si>
  <si>
    <t>К-сть смертей 
середній</t>
  </si>
  <si>
    <t>К-сть смертей по критерію
середній жанр розширений</t>
  </si>
  <si>
    <t>Тривалість 
середня</t>
  </si>
  <si>
    <t>Тривалість середня по
жанру</t>
  </si>
  <si>
    <t>~8</t>
  </si>
  <si>
    <t>К-сть смертей у фільмі</t>
  </si>
  <si>
    <t>середній рік по категорії</t>
  </si>
  <si>
    <t>К-сть смертей по категорії</t>
  </si>
  <si>
    <t>Тривалість по категорії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</si>
</sst>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C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shrinkToFit="1"/>
    </xf>
    <xf numFmtId="164" fontId="2" fillId="0" borderId="1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shrinkToFit="1"/>
    </xf>
    <xf numFmtId="164" fontId="2" fillId="0" borderId="4" xfId="0" applyNumberFormat="1" applyFont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555273</xdr:colOff>
      <xdr:row>0</xdr:row>
      <xdr:rowOff>213077</xdr:rowOff>
    </xdr:from>
    <xdr:ext cx="18306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3A866E-65DC-95E6-79BA-4080119DD5B9}"/>
                </a:ext>
              </a:extLst>
            </xdr:cNvPr>
            <xdr:cNvSpPr txBox="1"/>
          </xdr:nvSpPr>
          <xdr:spPr>
            <a:xfrm>
              <a:off x="2700162" y="213077"/>
              <a:ext cx="1830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uk-UA" sz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3A866E-65DC-95E6-79BA-4080119DD5B9}"/>
                </a:ext>
              </a:extLst>
            </xdr:cNvPr>
            <xdr:cNvSpPr txBox="1"/>
          </xdr:nvSpPr>
          <xdr:spPr>
            <a:xfrm>
              <a:off x="2700162" y="213077"/>
              <a:ext cx="1830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𝑥</a:t>
              </a:r>
              <a:r>
                <a:rPr lang="uk-UA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1</a:t>
              </a:r>
              <a:endParaRPr lang="uk-UA" sz="1200"/>
            </a:p>
          </xdr:txBody>
        </xdr:sp>
      </mc:Fallback>
    </mc:AlternateContent>
    <xdr:clientData/>
  </xdr:oneCellAnchor>
  <xdr:oneCellAnchor>
    <xdr:from>
      <xdr:col>2</xdr:col>
      <xdr:colOff>869950</xdr:colOff>
      <xdr:row>0</xdr:row>
      <xdr:rowOff>217310</xdr:rowOff>
    </xdr:from>
    <xdr:ext cx="186654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F5A8CB-CC9A-4637-9BB9-34DC4A9B9982}"/>
                </a:ext>
              </a:extLst>
            </xdr:cNvPr>
            <xdr:cNvSpPr txBox="1"/>
          </xdr:nvSpPr>
          <xdr:spPr>
            <a:xfrm>
              <a:off x="4270728" y="217310"/>
              <a:ext cx="1866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uk-UA" sz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F5A8CB-CC9A-4637-9BB9-34DC4A9B9982}"/>
                </a:ext>
              </a:extLst>
            </xdr:cNvPr>
            <xdr:cNvSpPr txBox="1"/>
          </xdr:nvSpPr>
          <xdr:spPr>
            <a:xfrm>
              <a:off x="4270728" y="217310"/>
              <a:ext cx="1866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𝑥</a:t>
              </a:r>
              <a:r>
                <a:rPr lang="uk-UA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2</a:t>
              </a:r>
              <a:endParaRPr lang="uk-UA" sz="1200"/>
            </a:p>
          </xdr:txBody>
        </xdr:sp>
      </mc:Fallback>
    </mc:AlternateContent>
    <xdr:clientData/>
  </xdr:oneCellAnchor>
  <xdr:oneCellAnchor>
    <xdr:from>
      <xdr:col>3</xdr:col>
      <xdr:colOff>397228</xdr:colOff>
      <xdr:row>0</xdr:row>
      <xdr:rowOff>217309</xdr:rowOff>
    </xdr:from>
    <xdr:ext cx="186654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C506294-1FC5-4331-B1B2-7471343C242C}"/>
                </a:ext>
              </a:extLst>
            </xdr:cNvPr>
            <xdr:cNvSpPr txBox="1"/>
          </xdr:nvSpPr>
          <xdr:spPr>
            <a:xfrm>
              <a:off x="5674784" y="217309"/>
              <a:ext cx="1866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uk-UA" sz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C506294-1FC5-4331-B1B2-7471343C242C}"/>
                </a:ext>
              </a:extLst>
            </xdr:cNvPr>
            <xdr:cNvSpPr txBox="1"/>
          </xdr:nvSpPr>
          <xdr:spPr>
            <a:xfrm>
              <a:off x="5674784" y="217309"/>
              <a:ext cx="1866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𝑥</a:t>
              </a:r>
              <a:r>
                <a:rPr lang="uk-UA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3</a:t>
              </a:r>
              <a:endParaRPr lang="uk-UA" sz="1200"/>
            </a:p>
          </xdr:txBody>
        </xdr:sp>
      </mc:Fallback>
    </mc:AlternateContent>
    <xdr:clientData/>
  </xdr:oneCellAnchor>
  <xdr:oneCellAnchor>
    <xdr:from>
      <xdr:col>4</xdr:col>
      <xdr:colOff>557389</xdr:colOff>
      <xdr:row>0</xdr:row>
      <xdr:rowOff>211666</xdr:rowOff>
    </xdr:from>
    <xdr:ext cx="123560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204AE28-8F2B-4F5A-B981-6E1582E7A505}"/>
                </a:ext>
              </a:extLst>
            </xdr:cNvPr>
            <xdr:cNvSpPr txBox="1"/>
          </xdr:nvSpPr>
          <xdr:spPr>
            <a:xfrm>
              <a:off x="6794500" y="211666"/>
              <a:ext cx="12356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uk-UA" sz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204AE28-8F2B-4F5A-B981-6E1582E7A505}"/>
                </a:ext>
              </a:extLst>
            </xdr:cNvPr>
            <xdr:cNvSpPr txBox="1"/>
          </xdr:nvSpPr>
          <xdr:spPr>
            <a:xfrm>
              <a:off x="6794500" y="211666"/>
              <a:ext cx="12356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𝑦</a:t>
              </a:r>
              <a:endParaRPr lang="uk-UA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B1" zoomScale="90" zoomScaleNormal="90" workbookViewId="0">
      <selection activeCell="I12" sqref="I12"/>
    </sheetView>
  </sheetViews>
  <sheetFormatPr defaultRowHeight="13" x14ac:dyDescent="0.3"/>
  <cols>
    <col min="1" max="1" width="33.796875" customWidth="1"/>
    <col min="2" max="2" width="19.796875" customWidth="1"/>
    <col min="3" max="3" width="29.59765625" customWidth="1"/>
    <col min="4" max="4" width="15.09765625" customWidth="1"/>
    <col min="5" max="5" width="19.796875" customWidth="1"/>
    <col min="6" max="6" width="31.8984375" customWidth="1"/>
    <col min="8" max="8" width="16.09765625" bestFit="1" customWidth="1"/>
    <col min="9" max="9" width="30.09765625" bestFit="1" customWidth="1"/>
    <col min="10" max="10" width="31.69921875" customWidth="1"/>
  </cols>
  <sheetData>
    <row r="1" spans="1:10" ht="18" customHeight="1" thickBot="1" x14ac:dyDescent="0.35">
      <c r="A1" s="9" t="s">
        <v>28</v>
      </c>
      <c r="B1" s="9" t="s">
        <v>29</v>
      </c>
      <c r="C1" s="9" t="s">
        <v>81</v>
      </c>
      <c r="D1" s="9" t="s">
        <v>30</v>
      </c>
      <c r="E1" s="9" t="s">
        <v>31</v>
      </c>
      <c r="F1" s="10" t="s">
        <v>0</v>
      </c>
      <c r="H1" s="5" t="s">
        <v>75</v>
      </c>
      <c r="I1" s="25" t="s">
        <v>82</v>
      </c>
    </row>
    <row r="2" spans="1:10" ht="16" thickBot="1" x14ac:dyDescent="0.35">
      <c r="A2" s="15"/>
      <c r="B2" s="17"/>
      <c r="C2" s="18"/>
      <c r="D2" s="18"/>
      <c r="E2" s="19"/>
      <c r="F2" s="16"/>
      <c r="G2" s="5">
        <v>1998</v>
      </c>
      <c r="H2" s="5">
        <f>SUM(B3:B48)/45</f>
        <v>1994.3333333333333</v>
      </c>
      <c r="I2" s="23">
        <f>SUM(B22,B24)/2</f>
        <v>1996.5</v>
      </c>
    </row>
    <row r="3" spans="1:10" ht="15.5" x14ac:dyDescent="0.3">
      <c r="A3" s="11" t="s">
        <v>32</v>
      </c>
      <c r="B3" s="12">
        <v>2002</v>
      </c>
      <c r="C3" s="12">
        <v>7</v>
      </c>
      <c r="D3" s="12">
        <v>117</v>
      </c>
      <c r="E3" s="13">
        <v>7.3</v>
      </c>
      <c r="F3" s="14" t="s">
        <v>1</v>
      </c>
      <c r="G3" s="5"/>
    </row>
    <row r="4" spans="1:10" ht="16" thickBot="1" x14ac:dyDescent="0.35">
      <c r="A4" s="1" t="s">
        <v>33</v>
      </c>
      <c r="B4" s="2">
        <v>2002</v>
      </c>
      <c r="C4" s="2">
        <v>53</v>
      </c>
      <c r="D4" s="2">
        <v>113</v>
      </c>
      <c r="E4" s="3">
        <v>7.6</v>
      </c>
      <c r="F4" s="8" t="s">
        <v>2</v>
      </c>
      <c r="G4" s="5"/>
    </row>
    <row r="5" spans="1:10" ht="31" x14ac:dyDescent="0.3">
      <c r="A5" s="1" t="s">
        <v>34</v>
      </c>
      <c r="B5" s="2">
        <v>2007</v>
      </c>
      <c r="C5" s="2">
        <v>212</v>
      </c>
      <c r="D5" s="2">
        <v>100</v>
      </c>
      <c r="E5" s="2">
        <v>7</v>
      </c>
      <c r="F5" s="8" t="s">
        <v>2</v>
      </c>
      <c r="G5" s="5"/>
      <c r="H5" s="6" t="s">
        <v>76</v>
      </c>
      <c r="I5" s="24" t="s">
        <v>83</v>
      </c>
      <c r="J5" s="6" t="s">
        <v>77</v>
      </c>
    </row>
    <row r="6" spans="1:10" ht="16" thickBot="1" x14ac:dyDescent="0.35">
      <c r="A6" s="1" t="s">
        <v>35</v>
      </c>
      <c r="B6" s="2">
        <v>2007</v>
      </c>
      <c r="C6" s="2">
        <v>67</v>
      </c>
      <c r="D6" s="2">
        <v>113</v>
      </c>
      <c r="E6" s="3">
        <v>6.6</v>
      </c>
      <c r="F6" s="8" t="s">
        <v>3</v>
      </c>
      <c r="G6" s="5" t="s">
        <v>80</v>
      </c>
      <c r="H6" s="5">
        <f>SUM(C3:C48)/45</f>
        <v>74.222222222222229</v>
      </c>
      <c r="I6" s="22">
        <f>SUM(C17,C30,C32)/3</f>
        <v>10.333333333333334</v>
      </c>
      <c r="J6" s="5">
        <f>SUM(C9,C10,C11,C14,C17,C18,C19,C20,C21,C23,C30,C32,C36,C40,C43,C44)/16</f>
        <v>34.875</v>
      </c>
    </row>
    <row r="7" spans="1:10" ht="16" thickBot="1" x14ac:dyDescent="0.35">
      <c r="A7" s="2">
        <v>300</v>
      </c>
      <c r="B7" s="2">
        <v>2007</v>
      </c>
      <c r="C7" s="2">
        <v>600</v>
      </c>
      <c r="D7" s="2">
        <v>117</v>
      </c>
      <c r="E7" s="3">
        <v>7.7</v>
      </c>
      <c r="F7" s="8" t="s">
        <v>4</v>
      </c>
      <c r="G7" s="5"/>
    </row>
    <row r="8" spans="1:10" ht="31" x14ac:dyDescent="0.3">
      <c r="A8" s="1" t="s">
        <v>36</v>
      </c>
      <c r="B8" s="2">
        <v>2007</v>
      </c>
      <c r="C8" s="2">
        <v>45</v>
      </c>
      <c r="D8" s="2">
        <v>122</v>
      </c>
      <c r="E8" s="3">
        <v>7.8</v>
      </c>
      <c r="F8" s="8" t="s">
        <v>5</v>
      </c>
      <c r="G8" s="5"/>
      <c r="H8" s="6" t="s">
        <v>78</v>
      </c>
      <c r="I8" s="6" t="s">
        <v>79</v>
      </c>
      <c r="J8" s="24" t="s">
        <v>84</v>
      </c>
    </row>
    <row r="9" spans="1:10" ht="15.5" x14ac:dyDescent="0.3">
      <c r="A9" s="1" t="s">
        <v>37</v>
      </c>
      <c r="B9" s="2">
        <v>1999</v>
      </c>
      <c r="C9" s="2">
        <v>1</v>
      </c>
      <c r="D9" s="2">
        <v>123</v>
      </c>
      <c r="E9" s="3">
        <v>6.4</v>
      </c>
      <c r="F9" s="8" t="s">
        <v>6</v>
      </c>
      <c r="G9" s="5">
        <v>99</v>
      </c>
      <c r="H9" s="5">
        <f>SUM(D3:D48)/44</f>
        <v>114.68181818181819</v>
      </c>
      <c r="I9" s="7">
        <f>SUM(D8,D15)</f>
        <v>122</v>
      </c>
      <c r="J9" s="20">
        <f>SUM(D8,D7,D6,D10,D11,D12,D16,D18,D20,D21,D22,D23,D24,D25,D28,D33,D34,D36,D38,D40,D41,D43,D44,D47,D48)/25</f>
        <v>117.12</v>
      </c>
    </row>
    <row r="10" spans="1:10" ht="16" thickBot="1" x14ac:dyDescent="0.35">
      <c r="A10" s="1" t="s">
        <v>38</v>
      </c>
      <c r="B10" s="2">
        <v>1986</v>
      </c>
      <c r="C10" s="2">
        <v>65</v>
      </c>
      <c r="D10" s="2">
        <v>95</v>
      </c>
      <c r="E10" s="3">
        <v>7.5</v>
      </c>
      <c r="F10" s="8" t="s">
        <v>7</v>
      </c>
      <c r="G10" s="5">
        <v>138</v>
      </c>
      <c r="I10" s="5">
        <f>SUM(D39,D7,D33,D34)/3</f>
        <v>102.66666666666667</v>
      </c>
      <c r="J10" s="21">
        <f>SUM(D47:D48,D41:D44,D38,D36,D33:D34,D28,D20:D25,D18,D10:D12,D6:D8)/24</f>
        <v>117.75</v>
      </c>
    </row>
    <row r="11" spans="1:10" ht="15.5" x14ac:dyDescent="0.3">
      <c r="A11" s="1" t="s">
        <v>39</v>
      </c>
      <c r="B11" s="2">
        <v>1987</v>
      </c>
      <c r="C11" s="2">
        <v>199</v>
      </c>
      <c r="D11" s="2">
        <v>105</v>
      </c>
      <c r="E11" s="3">
        <v>7.3</v>
      </c>
      <c r="F11" s="8" t="s">
        <v>8</v>
      </c>
      <c r="G11" s="5">
        <v>237</v>
      </c>
      <c r="H11" s="5">
        <f>2*H9</f>
        <v>229.36363636363637</v>
      </c>
      <c r="I11" s="7">
        <f>I9+I10</f>
        <v>224.66666666666669</v>
      </c>
      <c r="J11" s="5">
        <f>J9+J10</f>
        <v>234.87</v>
      </c>
    </row>
    <row r="12" spans="1:10" ht="15.5" x14ac:dyDescent="0.3">
      <c r="A12" s="1" t="s">
        <v>40</v>
      </c>
      <c r="B12" s="2">
        <v>1977</v>
      </c>
      <c r="C12" s="2">
        <v>243</v>
      </c>
      <c r="D12" s="2">
        <v>175</v>
      </c>
      <c r="E12" s="3">
        <v>7.4</v>
      </c>
      <c r="F12" s="8" t="s">
        <v>22</v>
      </c>
      <c r="G12" s="5"/>
      <c r="I12" s="5"/>
      <c r="J12" s="5"/>
    </row>
    <row r="13" spans="1:10" ht="15.5" x14ac:dyDescent="0.3">
      <c r="A13" s="1" t="s">
        <v>41</v>
      </c>
      <c r="B13" s="2">
        <v>1983</v>
      </c>
      <c r="C13" s="2">
        <v>4</v>
      </c>
      <c r="D13" s="2">
        <v>94</v>
      </c>
      <c r="E13" s="3">
        <v>8.1</v>
      </c>
      <c r="F13" s="8" t="s">
        <v>9</v>
      </c>
      <c r="G13" s="5"/>
      <c r="I13" s="5"/>
      <c r="J13" s="5"/>
    </row>
    <row r="14" spans="1:10" ht="15.5" x14ac:dyDescent="0.3">
      <c r="A14" s="1" t="s">
        <v>42</v>
      </c>
      <c r="B14" s="2">
        <v>1971</v>
      </c>
      <c r="C14" s="2">
        <v>7</v>
      </c>
      <c r="D14" s="2">
        <v>136</v>
      </c>
      <c r="E14" s="3">
        <v>8.4</v>
      </c>
      <c r="F14" s="8" t="s">
        <v>10</v>
      </c>
    </row>
    <row r="15" spans="1:10" ht="15.5" x14ac:dyDescent="0.3">
      <c r="A15" s="1" t="s">
        <v>43</v>
      </c>
      <c r="B15" s="2">
        <v>1964</v>
      </c>
      <c r="C15" s="2">
        <v>109</v>
      </c>
      <c r="D15" s="4"/>
      <c r="E15" s="2">
        <v>8</v>
      </c>
      <c r="F15" s="8" t="s">
        <v>5</v>
      </c>
    </row>
    <row r="16" spans="1:10" ht="15.5" x14ac:dyDescent="0.3">
      <c r="A16" s="1" t="s">
        <v>44</v>
      </c>
      <c r="B16" s="2">
        <v>1971</v>
      </c>
      <c r="C16" s="2">
        <v>471</v>
      </c>
      <c r="D16" s="2">
        <v>138</v>
      </c>
      <c r="E16" s="3">
        <v>7.7</v>
      </c>
      <c r="F16" s="8" t="s">
        <v>11</v>
      </c>
    </row>
    <row r="17" spans="1:6" ht="15.5" x14ac:dyDescent="0.3">
      <c r="A17" s="1" t="s">
        <v>45</v>
      </c>
      <c r="B17" s="2">
        <v>2005</v>
      </c>
      <c r="C17" s="2">
        <v>13</v>
      </c>
      <c r="D17" s="2">
        <v>96</v>
      </c>
      <c r="E17" s="3">
        <v>7.5</v>
      </c>
      <c r="F17" s="8" t="s">
        <v>12</v>
      </c>
    </row>
    <row r="18" spans="1:6" ht="15.5" x14ac:dyDescent="0.3">
      <c r="A18" s="1" t="s">
        <v>46</v>
      </c>
      <c r="B18" s="2">
        <v>2003</v>
      </c>
      <c r="C18" s="2">
        <v>39</v>
      </c>
      <c r="D18" s="2">
        <v>109</v>
      </c>
      <c r="E18" s="2">
        <v>6</v>
      </c>
      <c r="F18" s="8" t="s">
        <v>8</v>
      </c>
    </row>
    <row r="19" spans="1:6" ht="15.5" x14ac:dyDescent="0.3">
      <c r="A19" s="1" t="s">
        <v>47</v>
      </c>
      <c r="B19" s="2">
        <v>1984</v>
      </c>
      <c r="C19" s="2">
        <v>4</v>
      </c>
      <c r="D19" s="2">
        <v>91</v>
      </c>
      <c r="E19" s="3">
        <v>7.5</v>
      </c>
      <c r="F19" s="8" t="s">
        <v>13</v>
      </c>
    </row>
    <row r="20" spans="1:6" ht="15.5" x14ac:dyDescent="0.3">
      <c r="A20" s="1" t="s">
        <v>48</v>
      </c>
      <c r="B20" s="2">
        <v>1988</v>
      </c>
      <c r="C20" s="2">
        <v>18</v>
      </c>
      <c r="D20" s="2">
        <v>99</v>
      </c>
      <c r="E20" s="3">
        <v>5.8</v>
      </c>
      <c r="F20" s="8" t="s">
        <v>8</v>
      </c>
    </row>
    <row r="21" spans="1:6" ht="15.5" x14ac:dyDescent="0.3">
      <c r="A21" s="1" t="s">
        <v>49</v>
      </c>
      <c r="B21" s="2">
        <v>1988</v>
      </c>
      <c r="C21" s="2">
        <v>17</v>
      </c>
      <c r="D21" s="2">
        <v>96</v>
      </c>
      <c r="E21" s="3">
        <v>4.9000000000000004</v>
      </c>
      <c r="F21" s="8" t="s">
        <v>8</v>
      </c>
    </row>
    <row r="22" spans="1:6" ht="15.5" x14ac:dyDescent="0.3">
      <c r="A22" s="1" t="s">
        <v>50</v>
      </c>
      <c r="B22" s="2">
        <v>2005</v>
      </c>
      <c r="C22" s="2">
        <v>58</v>
      </c>
      <c r="D22" s="2">
        <v>93</v>
      </c>
      <c r="E22" s="3">
        <v>5.4</v>
      </c>
      <c r="F22" s="8" t="s">
        <v>73</v>
      </c>
    </row>
    <row r="23" spans="1:6" ht="15.5" x14ac:dyDescent="0.3">
      <c r="A23" s="1" t="s">
        <v>51</v>
      </c>
      <c r="B23" s="2">
        <v>1997</v>
      </c>
      <c r="C23" s="2">
        <v>54</v>
      </c>
      <c r="D23" s="2">
        <v>124</v>
      </c>
      <c r="E23" s="3">
        <v>6.4</v>
      </c>
      <c r="F23" s="8" t="s">
        <v>8</v>
      </c>
    </row>
    <row r="24" spans="1:6" ht="15.5" x14ac:dyDescent="0.3">
      <c r="A24" s="1" t="s">
        <v>52</v>
      </c>
      <c r="B24" s="2">
        <v>1988</v>
      </c>
      <c r="C24" s="2">
        <v>119</v>
      </c>
      <c r="D24" s="2">
        <v>124</v>
      </c>
      <c r="E24" s="2">
        <v>8</v>
      </c>
      <c r="F24" s="8" t="s">
        <v>14</v>
      </c>
    </row>
    <row r="25" spans="1:6" ht="15.5" x14ac:dyDescent="0.3">
      <c r="A25" s="1" t="s">
        <v>53</v>
      </c>
      <c r="B25" s="2">
        <v>2005</v>
      </c>
      <c r="C25" s="2">
        <v>119</v>
      </c>
      <c r="D25" s="2">
        <v>175</v>
      </c>
      <c r="E25" s="3">
        <v>5.4</v>
      </c>
      <c r="F25" s="8" t="s">
        <v>15</v>
      </c>
    </row>
    <row r="26" spans="1:6" ht="15.5" x14ac:dyDescent="0.3">
      <c r="A26" s="1" t="s">
        <v>54</v>
      </c>
      <c r="B26" s="2">
        <v>2002</v>
      </c>
      <c r="C26" s="2">
        <v>11</v>
      </c>
      <c r="D26" s="2">
        <v>85</v>
      </c>
      <c r="E26" s="3">
        <v>6.1</v>
      </c>
      <c r="F26" s="8" t="s">
        <v>16</v>
      </c>
    </row>
    <row r="27" spans="1:6" ht="15.5" x14ac:dyDescent="0.3">
      <c r="A27" s="1" t="s">
        <v>55</v>
      </c>
      <c r="B27" s="2">
        <v>1979</v>
      </c>
      <c r="C27" s="2">
        <v>1</v>
      </c>
      <c r="D27" s="2">
        <v>117</v>
      </c>
      <c r="E27" s="3">
        <v>8.5</v>
      </c>
      <c r="F27" s="8" t="s">
        <v>2</v>
      </c>
    </row>
    <row r="28" spans="1:6" ht="15.5" x14ac:dyDescent="0.3">
      <c r="A28" s="1" t="s">
        <v>56</v>
      </c>
      <c r="B28" s="2">
        <v>1986</v>
      </c>
      <c r="C28" s="2">
        <v>68</v>
      </c>
      <c r="D28" s="2">
        <v>137</v>
      </c>
      <c r="E28" s="3">
        <v>8.5</v>
      </c>
      <c r="F28" s="8" t="s">
        <v>3</v>
      </c>
    </row>
    <row r="29" spans="1:6" ht="15.5" x14ac:dyDescent="0.3">
      <c r="A29" s="1" t="s">
        <v>18</v>
      </c>
      <c r="B29" s="2">
        <v>2007</v>
      </c>
      <c r="C29" s="2">
        <v>5</v>
      </c>
      <c r="D29" s="2">
        <v>94</v>
      </c>
      <c r="E29" s="3">
        <v>4.7</v>
      </c>
      <c r="F29" s="8" t="s">
        <v>2</v>
      </c>
    </row>
    <row r="30" spans="1:6" ht="15.5" x14ac:dyDescent="0.3">
      <c r="A30" s="1" t="s">
        <v>19</v>
      </c>
      <c r="B30" s="2">
        <v>2007</v>
      </c>
      <c r="C30" s="2">
        <v>3</v>
      </c>
      <c r="D30" s="2">
        <v>122</v>
      </c>
      <c r="E30" s="3">
        <v>6.9</v>
      </c>
      <c r="F30" s="8" t="s">
        <v>17</v>
      </c>
    </row>
    <row r="31" spans="1:6" ht="15.5" x14ac:dyDescent="0.3">
      <c r="A31" s="1" t="s">
        <v>57</v>
      </c>
      <c r="B31" s="2">
        <v>1980</v>
      </c>
      <c r="C31" s="2">
        <v>5</v>
      </c>
      <c r="D31" s="2">
        <v>102</v>
      </c>
      <c r="E31" s="3">
        <v>6.9</v>
      </c>
      <c r="F31" s="8" t="s">
        <v>20</v>
      </c>
    </row>
    <row r="32" spans="1:6" ht="15.5" x14ac:dyDescent="0.3">
      <c r="A32" s="1" t="s">
        <v>58</v>
      </c>
      <c r="B32" s="2">
        <v>2007</v>
      </c>
      <c r="C32" s="2">
        <v>15</v>
      </c>
      <c r="D32" s="2">
        <v>157</v>
      </c>
      <c r="E32" s="3">
        <v>7.8</v>
      </c>
      <c r="F32" s="8" t="s">
        <v>17</v>
      </c>
    </row>
    <row r="33" spans="1:6" ht="15.5" x14ac:dyDescent="0.3">
      <c r="A33" s="1" t="s">
        <v>59</v>
      </c>
      <c r="B33" s="2">
        <v>1985</v>
      </c>
      <c r="C33" s="2">
        <v>114</v>
      </c>
      <c r="D33" s="2">
        <v>95</v>
      </c>
      <c r="E33" s="3">
        <v>5.0999999999999996</v>
      </c>
      <c r="F33" s="8" t="s">
        <v>4</v>
      </c>
    </row>
    <row r="34" spans="1:6" ht="15.5" x14ac:dyDescent="0.3">
      <c r="A34" s="1" t="s">
        <v>60</v>
      </c>
      <c r="B34" s="2">
        <v>1981</v>
      </c>
      <c r="C34" s="2">
        <v>61</v>
      </c>
      <c r="D34" s="2">
        <v>96</v>
      </c>
      <c r="E34" s="3">
        <v>6.9</v>
      </c>
      <c r="F34" s="8" t="s">
        <v>4</v>
      </c>
    </row>
    <row r="35" spans="1:6" ht="15.5" x14ac:dyDescent="0.3">
      <c r="A35" s="1" t="s">
        <v>61</v>
      </c>
      <c r="B35" s="2">
        <v>2000</v>
      </c>
      <c r="C35" s="2">
        <v>18</v>
      </c>
      <c r="D35" s="2">
        <v>102</v>
      </c>
      <c r="E35" s="3">
        <v>7.6</v>
      </c>
      <c r="F35" s="8" t="s">
        <v>21</v>
      </c>
    </row>
    <row r="36" spans="1:6" ht="15.5" x14ac:dyDescent="0.3">
      <c r="A36" s="1" t="s">
        <v>62</v>
      </c>
      <c r="B36" s="2">
        <v>1993</v>
      </c>
      <c r="C36" s="2">
        <v>53</v>
      </c>
      <c r="D36" s="2">
        <v>96</v>
      </c>
      <c r="E36" s="3">
        <v>5.7</v>
      </c>
      <c r="F36" s="8" t="s">
        <v>8</v>
      </c>
    </row>
    <row r="37" spans="1:6" ht="15.5" x14ac:dyDescent="0.3">
      <c r="A37" s="1" t="s">
        <v>63</v>
      </c>
      <c r="B37" s="2">
        <v>1997</v>
      </c>
      <c r="C37" s="4"/>
      <c r="D37" s="2">
        <v>101</v>
      </c>
      <c r="E37" s="3">
        <v>6.5</v>
      </c>
      <c r="F37" s="8" t="s">
        <v>17</v>
      </c>
    </row>
    <row r="38" spans="1:6" ht="15.5" x14ac:dyDescent="0.3">
      <c r="A38" s="1" t="s">
        <v>64</v>
      </c>
      <c r="B38" s="2">
        <v>1979</v>
      </c>
      <c r="C38" s="2">
        <v>62</v>
      </c>
      <c r="D38" s="2">
        <v>153</v>
      </c>
      <c r="E38" s="3">
        <v>8.5</v>
      </c>
      <c r="F38" s="8" t="s">
        <v>22</v>
      </c>
    </row>
    <row r="39" spans="1:6" ht="15.5" x14ac:dyDescent="0.3">
      <c r="A39" s="1" t="s">
        <v>65</v>
      </c>
      <c r="B39" s="2">
        <v>2006</v>
      </c>
      <c r="C39" s="2">
        <v>114</v>
      </c>
      <c r="D39" s="4"/>
      <c r="E39" s="3">
        <v>7.8</v>
      </c>
      <c r="F39" s="8" t="s">
        <v>4</v>
      </c>
    </row>
    <row r="40" spans="1:6" ht="15.5" x14ac:dyDescent="0.3">
      <c r="A40" s="1" t="s">
        <v>66</v>
      </c>
      <c r="B40" s="2">
        <v>2008</v>
      </c>
      <c r="C40" s="2">
        <v>10</v>
      </c>
      <c r="D40" s="2">
        <v>115</v>
      </c>
      <c r="E40" s="3">
        <v>6.8</v>
      </c>
      <c r="F40" s="8" t="s">
        <v>23</v>
      </c>
    </row>
    <row r="41" spans="1:6" ht="31" x14ac:dyDescent="0.3">
      <c r="A41" s="1" t="s">
        <v>74</v>
      </c>
      <c r="B41" s="2">
        <v>2007</v>
      </c>
      <c r="C41" s="2">
        <v>67</v>
      </c>
      <c r="D41" s="2">
        <v>86</v>
      </c>
      <c r="E41" s="3">
        <v>6.8</v>
      </c>
      <c r="F41" s="8" t="s">
        <v>24</v>
      </c>
    </row>
    <row r="42" spans="1:6" ht="15.5" x14ac:dyDescent="0.3">
      <c r="A42" s="1" t="s">
        <v>67</v>
      </c>
      <c r="B42" s="4"/>
      <c r="C42" s="2">
        <v>16</v>
      </c>
      <c r="D42" s="2">
        <v>151</v>
      </c>
      <c r="E42" s="3">
        <v>6.5</v>
      </c>
      <c r="F42" s="8" t="s">
        <v>14</v>
      </c>
    </row>
    <row r="43" spans="1:6" ht="15.5" x14ac:dyDescent="0.3">
      <c r="A43" s="1" t="s">
        <v>68</v>
      </c>
      <c r="B43" s="2">
        <v>1976</v>
      </c>
      <c r="C43" s="2">
        <v>39</v>
      </c>
      <c r="D43" s="2">
        <v>91</v>
      </c>
      <c r="E43" s="3">
        <v>7.4</v>
      </c>
      <c r="F43" s="8" t="s">
        <v>8</v>
      </c>
    </row>
    <row r="44" spans="1:6" ht="15.5" x14ac:dyDescent="0.3">
      <c r="A44" s="1" t="s">
        <v>68</v>
      </c>
      <c r="B44" s="2">
        <v>2005</v>
      </c>
      <c r="C44" s="2">
        <v>21</v>
      </c>
      <c r="D44" s="2">
        <v>109</v>
      </c>
      <c r="E44" s="3">
        <v>6.3</v>
      </c>
      <c r="F44" s="8" t="s">
        <v>8</v>
      </c>
    </row>
    <row r="45" spans="1:6" ht="15.5" x14ac:dyDescent="0.3">
      <c r="A45" s="1" t="s">
        <v>69</v>
      </c>
      <c r="B45" s="2">
        <v>2007</v>
      </c>
      <c r="C45" s="2">
        <v>34</v>
      </c>
      <c r="D45" s="2">
        <v>123</v>
      </c>
      <c r="E45" s="3">
        <v>7.8</v>
      </c>
      <c r="F45" s="8" t="s">
        <v>25</v>
      </c>
    </row>
    <row r="46" spans="1:6" ht="15.5" x14ac:dyDescent="0.3">
      <c r="A46" s="1" t="s">
        <v>70</v>
      </c>
      <c r="B46" s="2">
        <v>2002</v>
      </c>
      <c r="C46" s="2">
        <v>6</v>
      </c>
      <c r="D46" s="2">
        <v>94</v>
      </c>
      <c r="E46" s="3">
        <v>6.1</v>
      </c>
      <c r="F46" s="8" t="s">
        <v>26</v>
      </c>
    </row>
    <row r="47" spans="1:6" ht="15.5" x14ac:dyDescent="0.3">
      <c r="A47" s="1" t="s">
        <v>71</v>
      </c>
      <c r="B47" s="2">
        <v>1995</v>
      </c>
      <c r="C47" s="2">
        <v>30</v>
      </c>
      <c r="D47" s="2">
        <v>118</v>
      </c>
      <c r="E47" s="3">
        <v>6.7</v>
      </c>
      <c r="F47" s="8" t="s">
        <v>27</v>
      </c>
    </row>
    <row r="48" spans="1:6" ht="15.5" x14ac:dyDescent="0.3">
      <c r="A48" s="1" t="s">
        <v>72</v>
      </c>
      <c r="B48" s="2">
        <v>2003</v>
      </c>
      <c r="C48" s="2">
        <v>63</v>
      </c>
      <c r="D48" s="2">
        <v>147</v>
      </c>
      <c r="E48" s="3">
        <v>6.4</v>
      </c>
      <c r="F48" s="8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Em</dc:creator>
  <cp:lastModifiedBy>Kara Em</cp:lastModifiedBy>
  <dcterms:created xsi:type="dcterms:W3CDTF">2024-04-05T12:49:23Z</dcterms:created>
  <dcterms:modified xsi:type="dcterms:W3CDTF">2024-04-07T23:39:17Z</dcterms:modified>
</cp:coreProperties>
</file>