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.miliara\Documents\ΛΕΥΚΟΘΕΑ\ΛΕΥΚΟΘΕΑ\ΔΟΤΑ\ΔΟΤΑ_ΔΕΛΤΙΟ_ΤΥΠΟΥ_ΕΤΗΣΙΟ_2022\χρονοσειρές\"/>
    </mc:Choice>
  </mc:AlternateContent>
  <xr:revisionPtr revIDLastSave="0" documentId="13_ncr:1_{1A02DB38-0D1A-44EA-82A8-9579207C2A04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ΝΕΚΡΟΙ" sheetId="8" r:id="rId1"/>
  </sheets>
  <definedNames>
    <definedName name="_xlnm.Print_Area" localSheetId="0">ΝΕΚΡΟΙ!$A$1:$T$84</definedName>
    <definedName name="_xlnm.Print_Titles" localSheetId="0">ΝΕΚΡΟΙ!$2:$2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3" i="8" l="1"/>
  <c r="T58" i="8"/>
  <c r="T57" i="8"/>
  <c r="T56" i="8"/>
  <c r="T55" i="8"/>
  <c r="T54" i="8"/>
  <c r="T53" i="8"/>
  <c r="T52" i="8"/>
  <c r="T51" i="8"/>
  <c r="T50" i="8"/>
  <c r="T49" i="8"/>
  <c r="T48" i="8"/>
  <c r="T67" i="8"/>
  <c r="T66" i="8"/>
  <c r="T65" i="8"/>
  <c r="T64" i="8"/>
  <c r="T63" i="8"/>
  <c r="T62" i="8"/>
  <c r="T61" i="8"/>
  <c r="S74" i="8"/>
  <c r="S73" i="8"/>
  <c r="S72" i="8"/>
  <c r="S71" i="8"/>
  <c r="S70" i="8"/>
  <c r="S69" i="8"/>
  <c r="T74" i="8"/>
  <c r="T71" i="8"/>
  <c r="T72" i="8"/>
  <c r="T73" i="8"/>
  <c r="T70" i="8"/>
  <c r="T69" i="8"/>
  <c r="R67" i="8"/>
  <c r="R63" i="8"/>
  <c r="R64" i="8"/>
  <c r="R65" i="8"/>
  <c r="R66" i="8"/>
  <c r="R62" i="8"/>
  <c r="R61" i="8"/>
  <c r="S67" i="8"/>
  <c r="S63" i="8"/>
  <c r="S64" i="8"/>
  <c r="S65" i="8"/>
  <c r="S66" i="8"/>
  <c r="S62" i="8"/>
  <c r="S61" i="8"/>
  <c r="R46" i="8"/>
  <c r="R44" i="8"/>
  <c r="R45" i="8"/>
  <c r="R43" i="8"/>
  <c r="R42" i="8"/>
  <c r="S46" i="8"/>
  <c r="S44" i="8"/>
  <c r="S45" i="8"/>
  <c r="S43" i="8"/>
  <c r="S42" i="8"/>
  <c r="T46" i="8"/>
  <c r="T44" i="8"/>
  <c r="T45" i="8"/>
  <c r="T43" i="8"/>
  <c r="T42" i="8"/>
  <c r="R39" i="8"/>
  <c r="S40" i="8"/>
  <c r="S39" i="8"/>
  <c r="T40" i="8"/>
  <c r="T39" i="8"/>
  <c r="R37" i="8"/>
  <c r="R27" i="8"/>
  <c r="R28" i="8"/>
  <c r="R29" i="8"/>
  <c r="R30" i="8"/>
  <c r="R31" i="8"/>
  <c r="R32" i="8"/>
  <c r="R33" i="8"/>
  <c r="R34" i="8"/>
  <c r="R35" i="8"/>
  <c r="R36" i="8"/>
  <c r="R26" i="8"/>
  <c r="R25" i="8"/>
  <c r="S37" i="8"/>
  <c r="S27" i="8"/>
  <c r="S28" i="8"/>
  <c r="S29" i="8"/>
  <c r="S30" i="8"/>
  <c r="S31" i="8"/>
  <c r="S32" i="8"/>
  <c r="S33" i="8"/>
  <c r="S34" i="8"/>
  <c r="S35" i="8"/>
  <c r="S36" i="8"/>
  <c r="S26" i="8"/>
  <c r="S25" i="8"/>
  <c r="T37" i="8"/>
  <c r="T27" i="8"/>
  <c r="T28" i="8"/>
  <c r="T29" i="8"/>
  <c r="T30" i="8"/>
  <c r="T31" i="8"/>
  <c r="T32" i="8"/>
  <c r="T33" i="8"/>
  <c r="T34" i="8"/>
  <c r="T35" i="8"/>
  <c r="T36" i="8"/>
  <c r="T26" i="8"/>
  <c r="T25" i="8"/>
  <c r="T20" i="8"/>
  <c r="T16" i="8"/>
  <c r="T17" i="8"/>
  <c r="T18" i="8"/>
  <c r="T19" i="8"/>
  <c r="T15" i="8"/>
  <c r="T14" i="8"/>
  <c r="T13" i="8"/>
  <c r="S20" i="8"/>
  <c r="S15" i="8"/>
  <c r="S16" i="8"/>
  <c r="S17" i="8"/>
  <c r="S18" i="8"/>
  <c r="S19" i="8"/>
  <c r="S14" i="8"/>
  <c r="S13" i="8"/>
  <c r="R20" i="8"/>
  <c r="R19" i="8"/>
  <c r="R18" i="8"/>
  <c r="R17" i="8"/>
  <c r="R16" i="8"/>
  <c r="R15" i="8"/>
  <c r="R14" i="8"/>
  <c r="R13" i="8"/>
  <c r="T11" i="8"/>
  <c r="T10" i="8"/>
  <c r="T9" i="8"/>
  <c r="S11" i="8"/>
  <c r="S10" i="8"/>
  <c r="S9" i="8"/>
  <c r="R11" i="8"/>
  <c r="R10" i="8"/>
  <c r="R9" i="8"/>
  <c r="T6" i="8"/>
  <c r="T5" i="8"/>
  <c r="S6" i="8"/>
  <c r="S5" i="8"/>
  <c r="R5" i="8"/>
  <c r="R74" i="8"/>
  <c r="R71" i="8"/>
  <c r="R72" i="8"/>
  <c r="R73" i="8"/>
  <c r="R70" i="8"/>
  <c r="R69" i="8"/>
  <c r="R84" i="8"/>
  <c r="R78" i="8"/>
  <c r="R79" i="8"/>
  <c r="R80" i="8"/>
  <c r="R81" i="8"/>
  <c r="R82" i="8"/>
  <c r="R83" i="8"/>
  <c r="R77" i="8"/>
  <c r="R76" i="8"/>
  <c r="S81" i="8"/>
  <c r="S80" i="8"/>
  <c r="S79" i="8"/>
  <c r="S78" i="8"/>
  <c r="S77" i="8"/>
  <c r="S76" i="8"/>
  <c r="S84" i="8"/>
  <c r="S83" i="8"/>
  <c r="S82" i="8"/>
  <c r="T84" i="8"/>
  <c r="T83" i="8"/>
  <c r="T82" i="8"/>
  <c r="T81" i="8"/>
  <c r="T80" i="8"/>
  <c r="T79" i="8"/>
  <c r="T78" i="8"/>
  <c r="T77" i="8"/>
  <c r="T76" i="8"/>
  <c r="T59" i="8" l="1"/>
  <c r="T23" i="8"/>
  <c r="T22" i="8"/>
  <c r="T3" i="8"/>
  <c r="S3" i="8"/>
  <c r="S49" i="8"/>
  <c r="S50" i="8"/>
  <c r="S51" i="8"/>
  <c r="S52" i="8"/>
  <c r="S53" i="8"/>
  <c r="S54" i="8"/>
  <c r="S55" i="8"/>
  <c r="S56" i="8"/>
  <c r="S57" i="8"/>
  <c r="S58" i="8"/>
  <c r="S59" i="8"/>
  <c r="S48" i="8"/>
  <c r="S22" i="8"/>
  <c r="S23" i="8"/>
  <c r="R49" i="8"/>
  <c r="R50" i="8"/>
  <c r="R51" i="8"/>
  <c r="R52" i="8"/>
  <c r="R53" i="8"/>
  <c r="R54" i="8"/>
  <c r="R55" i="8"/>
  <c r="R56" i="8"/>
  <c r="R57" i="8"/>
  <c r="R58" i="8"/>
  <c r="R59" i="8"/>
  <c r="R48" i="8"/>
  <c r="R40" i="8"/>
  <c r="R23" i="8"/>
  <c r="R22" i="8"/>
  <c r="R6" i="8"/>
  <c r="T7" i="8" l="1"/>
</calcChain>
</file>

<file path=xl/sharedStrings.xml><?xml version="1.0" encoding="utf-8"?>
<sst xmlns="http://schemas.openxmlformats.org/spreadsheetml/2006/main" count="104" uniqueCount="101">
  <si>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</si>
  <si>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</si>
  <si>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</si>
  <si>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</si>
  <si>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</si>
  <si>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</si>
  <si>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</si>
  <si>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</si>
  <si>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</si>
  <si>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0-14</t>
  </si>
  <si>
    <t>15-17</t>
  </si>
  <si>
    <t>18-20</t>
  </si>
  <si>
    <t>21-24</t>
  </si>
  <si>
    <t>25-44</t>
  </si>
  <si>
    <t>45-64</t>
  </si>
  <si>
    <t>65 και άνω</t>
  </si>
  <si>
    <t>Άγνωστη</t>
  </si>
  <si>
    <t>ΕΙΔΟΣ ΠΕΡΙΟΧΗΣ</t>
  </si>
  <si>
    <t>Κατοικημένη</t>
  </si>
  <si>
    <t>Μη κατοικημένη</t>
  </si>
  <si>
    <t>Αυτοκινητόδρομος</t>
  </si>
  <si>
    <t>Εθνική οδός</t>
  </si>
  <si>
    <t>Επαρχιακή οδός</t>
  </si>
  <si>
    <t>Δημοτική οδός</t>
  </si>
  <si>
    <t>Άλλο</t>
  </si>
  <si>
    <t>ΜΕΣΟ ΜΕΤΑΦΟΡΑΣ</t>
  </si>
  <si>
    <t>Επιβατικά</t>
  </si>
  <si>
    <t>Μοτοποδήλατα</t>
  </si>
  <si>
    <t>Λεωφορεία</t>
  </si>
  <si>
    <t>Άλλο είδος οχήματος</t>
  </si>
  <si>
    <t>Πεζοί</t>
  </si>
  <si>
    <t>Μοτοσυκλέτες</t>
  </si>
  <si>
    <t>Ποδήλατα</t>
  </si>
  <si>
    <t>Φορτηγά μέχρι 3.5 τόνους</t>
  </si>
  <si>
    <t>Φορτηγά άνω των 3.5 τόνων</t>
  </si>
  <si>
    <t>2016</t>
  </si>
  <si>
    <t>ΦΥΛΟ</t>
  </si>
  <si>
    <t>Άνδρες</t>
  </si>
  <si>
    <t>Γυναίκες</t>
  </si>
  <si>
    <t>Άγνωστο</t>
  </si>
  <si>
    <t>ΗΛΙΚΙΑ</t>
  </si>
  <si>
    <t>ΕΙΔΟΣ ΟΔΟΥ</t>
  </si>
  <si>
    <t>Αττική</t>
  </si>
  <si>
    <t>Λοιπή Χώρα</t>
  </si>
  <si>
    <t>ΩΡΑ ΑΤΥΧΗΜΑΤΟΣ</t>
  </si>
  <si>
    <t>0-4</t>
  </si>
  <si>
    <t>5-8</t>
  </si>
  <si>
    <t>9-12</t>
  </si>
  <si>
    <t>13-16</t>
  </si>
  <si>
    <t>17-20</t>
  </si>
  <si>
    <t>21-23</t>
  </si>
  <si>
    <t>ΗΜΕΡΑ ΕΒΔΟΜΑΔΑΣ</t>
  </si>
  <si>
    <t>ΜΗΝΑΣ</t>
  </si>
  <si>
    <t>Σύνολο Νεκρών</t>
  </si>
  <si>
    <t>ΚΑΤΗΓΟΡΙΑ ΠΑΘΟΝΤΑ</t>
  </si>
  <si>
    <t>Οδηγοί</t>
  </si>
  <si>
    <t>Μεταφερόμενοι</t>
  </si>
  <si>
    <t>Ιανουάριος</t>
  </si>
  <si>
    <t>Φεβρουάριος</t>
  </si>
  <si>
    <t>Μάρτιος</t>
  </si>
  <si>
    <t>Απρίλιος</t>
  </si>
  <si>
    <t>Μάιος</t>
  </si>
  <si>
    <t>Ιούνιος</t>
  </si>
  <si>
    <t>Αύγουστος</t>
  </si>
  <si>
    <t>Σεπτέμβριος</t>
  </si>
  <si>
    <t>Οκτώβριος</t>
  </si>
  <si>
    <t>Νοέμβριος</t>
  </si>
  <si>
    <t>Δεκέμβριος</t>
  </si>
  <si>
    <t>Κυριακή</t>
  </si>
  <si>
    <t>Δευτέρα</t>
  </si>
  <si>
    <t>Τρίτη</t>
  </si>
  <si>
    <t>Τετάρτη</t>
  </si>
  <si>
    <t>Πέμπτη</t>
  </si>
  <si>
    <t>Παρασκευή</t>
  </si>
  <si>
    <t>Σάββατο</t>
  </si>
  <si>
    <t>ΠΕΡΙΦΕΡΕΙΕΣ</t>
  </si>
  <si>
    <t>Ανατολική Μακεδονία &amp; Θράκη</t>
  </si>
  <si>
    <t>Κεντρική Μακεδονία</t>
  </si>
  <si>
    <t>Δυτική Μακεδονία</t>
  </si>
  <si>
    <t>Ήπειρος</t>
  </si>
  <si>
    <t>Θεσσαλία</t>
  </si>
  <si>
    <t xml:space="preserve">Ιόνιοι Νήσοι </t>
  </si>
  <si>
    <t>Δυτική Ελλάδα</t>
  </si>
  <si>
    <t>Στερεά Ελλάδα</t>
  </si>
  <si>
    <t>Πελοπόννησος</t>
  </si>
  <si>
    <t>Βόρειο Αιγαίο</t>
  </si>
  <si>
    <t>Νότιο Αιγαίο</t>
  </si>
  <si>
    <t>Κρήτη</t>
  </si>
  <si>
    <t>ΠΕΡΙΟΧΗ</t>
  </si>
  <si>
    <t>2017</t>
  </si>
  <si>
    <t>Ιούλιος</t>
  </si>
  <si>
    <t>2018</t>
  </si>
  <si>
    <t>2019</t>
  </si>
  <si>
    <t>2020</t>
  </si>
  <si>
    <t>-</t>
  </si>
  <si>
    <t>2021</t>
  </si>
  <si>
    <t>Νεκροί από οδικά τροχαία ατυχήματα, βασικά χαρακτηριστικά (2007-2022)</t>
  </si>
  <si>
    <t>2022</t>
  </si>
  <si>
    <t>% 
2022</t>
  </si>
  <si>
    <t>Μεταβολή
2022/2007
%</t>
  </si>
  <si>
    <t>Ετήσια Μεταβολή
2022/2021
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</si>
</sst>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4" x14ac:knownFonts="1">
    <font>
      <sz val="11"/>
      <color theme="1"/>
      <name val="Calibri"/>
      <family val="2"/>
      <charset val="161"/>
      <scheme val="minor"/>
    </font>
    <font>
      <sz val="11"/>
      <color theme="1"/>
      <name val="Calibri"/>
      <family val="2"/>
      <charset val="161"/>
      <scheme val="minor"/>
    </font>
    <font>
      <b/>
      <sz val="18"/>
      <color theme="3"/>
      <name val="Cambria"/>
      <family val="2"/>
      <charset val="161"/>
      <scheme val="major"/>
    </font>
    <font>
      <b/>
      <sz val="15"/>
      <color theme="3"/>
      <name val="Calibri"/>
      <family val="2"/>
      <charset val="161"/>
      <scheme val="minor"/>
    </font>
    <font>
      <b/>
      <sz val="13"/>
      <color theme="3"/>
      <name val="Calibri"/>
      <family val="2"/>
      <charset val="161"/>
      <scheme val="minor"/>
    </font>
    <font>
      <b/>
      <sz val="11"/>
      <color theme="3"/>
      <name val="Calibri"/>
      <family val="2"/>
      <charset val="161"/>
      <scheme val="minor"/>
    </font>
    <font>
      <sz val="11"/>
      <color rgb="FF006100"/>
      <name val="Calibri"/>
      <family val="2"/>
      <charset val="161"/>
      <scheme val="minor"/>
    </font>
    <font>
      <sz val="11"/>
      <color rgb="FF9C0006"/>
      <name val="Calibri"/>
      <family val="2"/>
      <charset val="161"/>
      <scheme val="minor"/>
    </font>
    <font>
      <sz val="11"/>
      <color rgb="FF9C6500"/>
      <name val="Calibri"/>
      <family val="2"/>
      <charset val="161"/>
      <scheme val="minor"/>
    </font>
    <font>
      <sz val="11"/>
      <color rgb="FF3F3F76"/>
      <name val="Calibri"/>
      <family val="2"/>
      <charset val="161"/>
      <scheme val="minor"/>
    </font>
    <font>
      <b/>
      <sz val="11"/>
      <color rgb="FF3F3F3F"/>
      <name val="Calibri"/>
      <family val="2"/>
      <charset val="161"/>
      <scheme val="minor"/>
    </font>
    <font>
      <b/>
      <sz val="11"/>
      <color rgb="FFFA7D00"/>
      <name val="Calibri"/>
      <family val="2"/>
      <charset val="161"/>
      <scheme val="minor"/>
    </font>
    <font>
      <sz val="11"/>
      <color rgb="FFFA7D00"/>
      <name val="Calibri"/>
      <family val="2"/>
      <charset val="161"/>
      <scheme val="minor"/>
    </font>
    <font>
      <b/>
      <sz val="11"/>
      <color theme="0"/>
      <name val="Calibri"/>
      <family val="2"/>
      <charset val="161"/>
      <scheme val="minor"/>
    </font>
    <font>
      <sz val="11"/>
      <color rgb="FFFF0000"/>
      <name val="Calibri"/>
      <family val="2"/>
      <charset val="161"/>
      <scheme val="minor"/>
    </font>
    <font>
      <i/>
      <sz val="11"/>
      <color rgb="FF7F7F7F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  <font>
      <sz val="11"/>
      <color theme="0"/>
      <name val="Calibri"/>
      <family val="2"/>
      <charset val="161"/>
      <scheme val="minor"/>
    </font>
    <font>
      <u/>
      <sz val="8"/>
      <color rgb="FF0000FF"/>
      <name val="Calibri"/>
      <family val="2"/>
      <charset val="161"/>
      <scheme val="minor"/>
    </font>
    <font>
      <u/>
      <sz val="8"/>
      <color rgb="FF800080"/>
      <name val="Calibri"/>
      <family val="2"/>
      <charset val="161"/>
      <scheme val="minor"/>
    </font>
    <font>
      <b/>
      <sz val="10"/>
      <color rgb="FF000000"/>
      <name val="Calibri"/>
      <family val="2"/>
      <charset val="161"/>
      <scheme val="minor"/>
    </font>
    <font>
      <sz val="10"/>
      <color theme="1"/>
      <name val="Calibri"/>
      <family val="2"/>
      <charset val="161"/>
      <scheme val="minor"/>
    </font>
    <font>
      <sz val="10"/>
      <color rgb="FF000000"/>
      <name val="Calibri"/>
      <family val="2"/>
      <charset val="161"/>
      <scheme val="minor"/>
    </font>
    <font>
      <b/>
      <sz val="10"/>
      <color theme="0"/>
      <name val="Calibri"/>
      <family val="2"/>
      <charset val="161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C5D9F1"/>
        <bgColor indexed="64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959595"/>
      </left>
      <right/>
      <top style="medium">
        <color rgb="FF959595"/>
      </top>
      <bottom/>
      <diagonal/>
    </border>
    <border>
      <left style="medium">
        <color rgb="FF959595"/>
      </left>
      <right style="medium">
        <color rgb="FF959595"/>
      </right>
      <top style="medium">
        <color rgb="FF959595"/>
      </top>
      <bottom/>
      <diagonal/>
    </border>
    <border>
      <left style="medium">
        <color rgb="FF959595"/>
      </left>
      <right/>
      <top style="medium">
        <color rgb="FF959595"/>
      </top>
      <bottom style="medium">
        <color rgb="FF959595"/>
      </bottom>
      <diagonal/>
    </border>
    <border>
      <left style="medium">
        <color rgb="FF959595"/>
      </left>
      <right style="medium">
        <color rgb="FF959595"/>
      </right>
      <top style="medium">
        <color rgb="FF959595"/>
      </top>
      <bottom style="medium">
        <color rgb="FF959595"/>
      </bottom>
      <diagonal/>
    </border>
    <border>
      <left style="medium">
        <color rgb="FF959595"/>
      </left>
      <right/>
      <top/>
      <bottom style="medium">
        <color rgb="FF959595"/>
      </bottom>
      <diagonal/>
    </border>
    <border>
      <left/>
      <right/>
      <top/>
      <bottom style="medium">
        <color rgb="FF959595"/>
      </bottom>
      <diagonal/>
    </border>
    <border>
      <left/>
      <right/>
      <top style="medium">
        <color rgb="FF959595"/>
      </top>
      <bottom style="medium">
        <color rgb="FF959595"/>
      </bottom>
      <diagonal/>
    </border>
    <border>
      <left/>
      <right style="medium">
        <color rgb="FF959595"/>
      </right>
      <top style="medium">
        <color rgb="FF959595"/>
      </top>
      <bottom style="medium">
        <color rgb="FF959595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9" fontId="1" fillId="0" borderId="0" applyFont="0" applyFill="0" applyBorder="0" applyAlignment="0" applyProtection="0"/>
  </cellStyleXfs>
  <cellXfs count="45">
    <xf numFmtId="0" fontId="0" fillId="0" borderId="0" xfId="0"/>
    <xf numFmtId="3" fontId="22" fillId="33" borderId="13" xfId="0" applyNumberFormat="1" applyFont="1" applyFill="1" applyBorder="1" applyAlignment="1">
      <alignment horizontal="right" vertical="center" wrapText="1"/>
    </xf>
    <xf numFmtId="3" fontId="22" fillId="33" borderId="13" xfId="0" applyNumberFormat="1" applyFont="1" applyFill="1" applyBorder="1" applyAlignment="1">
      <alignment horizontal="right" vertical="top" wrapText="1"/>
    </xf>
    <xf numFmtId="0" fontId="0" fillId="0" borderId="0" xfId="0" applyAlignment="1">
      <alignment vertical="center"/>
    </xf>
    <xf numFmtId="0" fontId="23" fillId="34" borderId="10" xfId="0" applyFont="1" applyFill="1" applyBorder="1" applyAlignment="1">
      <alignment horizontal="center" vertical="center" wrapText="1"/>
    </xf>
    <xf numFmtId="49" fontId="23" fillId="34" borderId="10" xfId="0" applyNumberFormat="1" applyFont="1" applyFill="1" applyBorder="1" applyAlignment="1">
      <alignment horizontal="center" vertical="center" wrapText="1"/>
    </xf>
    <xf numFmtId="49" fontId="23" fillId="34" borderId="11" xfId="0" applyNumberFormat="1" applyFont="1" applyFill="1" applyBorder="1" applyAlignment="1">
      <alignment horizontal="center" vertical="center" wrapText="1"/>
    </xf>
    <xf numFmtId="49" fontId="20" fillId="35" borderId="12" xfId="0" applyNumberFormat="1" applyFont="1" applyFill="1" applyBorder="1" applyAlignment="1">
      <alignment horizontal="left" vertical="center" wrapText="1"/>
    </xf>
    <xf numFmtId="3" fontId="20" fillId="35" borderId="10" xfId="0" applyNumberFormat="1" applyFont="1" applyFill="1" applyBorder="1" applyAlignment="1">
      <alignment horizontal="right" vertical="center" wrapText="1"/>
    </xf>
    <xf numFmtId="3" fontId="20" fillId="35" borderId="11" xfId="0" applyNumberFormat="1" applyFont="1" applyFill="1" applyBorder="1" applyAlignment="1">
      <alignment horizontal="right" vertical="center" wrapText="1"/>
    </xf>
    <xf numFmtId="164" fontId="20" fillId="35" borderId="11" xfId="0" applyNumberFormat="1" applyFont="1" applyFill="1" applyBorder="1" applyAlignment="1">
      <alignment horizontal="center" vertical="center" wrapText="1"/>
    </xf>
    <xf numFmtId="0" fontId="21" fillId="0" borderId="13" xfId="0" applyFont="1" applyBorder="1" applyAlignment="1">
      <alignment vertical="center"/>
    </xf>
    <xf numFmtId="49" fontId="22" fillId="36" borderId="13" xfId="0" applyNumberFormat="1" applyFont="1" applyFill="1" applyBorder="1" applyAlignment="1">
      <alignment horizontal="left" vertical="center" wrapText="1"/>
    </xf>
    <xf numFmtId="49" fontId="22" fillId="0" borderId="13" xfId="0" applyNumberFormat="1" applyFont="1" applyBorder="1" applyAlignment="1">
      <alignment horizontal="left" vertical="top" wrapText="1"/>
    </xf>
    <xf numFmtId="49" fontId="22" fillId="0" borderId="13" xfId="0" applyNumberFormat="1" applyFont="1" applyBorder="1" applyAlignment="1">
      <alignment horizontal="left" vertical="center" wrapText="1"/>
    </xf>
    <xf numFmtId="0" fontId="22" fillId="33" borderId="13" xfId="0" applyFont="1" applyFill="1" applyBorder="1" applyAlignment="1">
      <alignment horizontal="right" vertical="center" wrapText="1"/>
    </xf>
    <xf numFmtId="3" fontId="22" fillId="0" borderId="13" xfId="0" applyNumberFormat="1" applyFont="1" applyBorder="1" applyAlignment="1">
      <alignment horizontal="left" vertical="top" wrapText="1"/>
    </xf>
    <xf numFmtId="3" fontId="22" fillId="0" borderId="13" xfId="0" quotePrefix="1" applyNumberFormat="1" applyFont="1" applyBorder="1" applyAlignment="1">
      <alignment horizontal="left" vertical="top" wrapText="1"/>
    </xf>
    <xf numFmtId="3" fontId="22" fillId="33" borderId="10" xfId="0" applyNumberFormat="1" applyFont="1" applyFill="1" applyBorder="1" applyAlignment="1">
      <alignment horizontal="right" vertical="center" wrapText="1"/>
    </xf>
    <xf numFmtId="3" fontId="22" fillId="33" borderId="11" xfId="0" applyNumberFormat="1" applyFont="1" applyFill="1" applyBorder="1" applyAlignment="1">
      <alignment horizontal="right" vertical="center" wrapText="1"/>
    </xf>
    <xf numFmtId="3" fontId="22" fillId="33" borderId="12" xfId="0" applyNumberFormat="1" applyFont="1" applyFill="1" applyBorder="1" applyAlignment="1">
      <alignment horizontal="right" vertical="center" wrapText="1"/>
    </xf>
    <xf numFmtId="49" fontId="22" fillId="0" borderId="10" xfId="0" applyNumberFormat="1" applyFont="1" applyBorder="1" applyAlignment="1">
      <alignment horizontal="left" vertical="center" wrapText="1"/>
    </xf>
    <xf numFmtId="49" fontId="22" fillId="0" borderId="12" xfId="0" applyNumberFormat="1" applyFont="1" applyBorder="1" applyAlignment="1">
      <alignment horizontal="left" vertical="center" wrapText="1"/>
    </xf>
    <xf numFmtId="164" fontId="20" fillId="0" borderId="11" xfId="0" applyNumberFormat="1" applyFont="1" applyBorder="1" applyAlignment="1">
      <alignment horizontal="center" vertical="center" wrapText="1"/>
    </xf>
    <xf numFmtId="164" fontId="20" fillId="35" borderId="11" xfId="44" applyNumberFormat="1" applyFont="1" applyFill="1" applyBorder="1" applyAlignment="1">
      <alignment horizontal="center" vertical="center" wrapText="1"/>
    </xf>
    <xf numFmtId="164" fontId="20" fillId="33" borderId="11" xfId="44" applyNumberFormat="1" applyFont="1" applyFill="1" applyBorder="1" applyAlignment="1">
      <alignment horizontal="center" vertical="center" wrapText="1"/>
    </xf>
    <xf numFmtId="164" fontId="20" fillId="33" borderId="13" xfId="44" applyNumberFormat="1" applyFont="1" applyFill="1" applyBorder="1" applyAlignment="1">
      <alignment horizontal="center" vertical="center" wrapText="1"/>
    </xf>
    <xf numFmtId="0" fontId="16" fillId="0" borderId="0" xfId="0" applyFont="1" applyAlignment="1">
      <alignment horizontal="center" vertical="center"/>
    </xf>
    <xf numFmtId="3" fontId="22" fillId="33" borderId="11" xfId="0" applyNumberFormat="1" applyFont="1" applyFill="1" applyBorder="1" applyAlignment="1">
      <alignment horizontal="right" vertical="top" wrapText="1"/>
    </xf>
    <xf numFmtId="0" fontId="21" fillId="0" borderId="11" xfId="0" applyFont="1" applyBorder="1" applyAlignment="1">
      <alignment vertical="center"/>
    </xf>
    <xf numFmtId="3" fontId="0" fillId="0" borderId="0" xfId="0" applyNumberFormat="1" applyAlignment="1">
      <alignment vertical="center"/>
    </xf>
    <xf numFmtId="0" fontId="16" fillId="0" borderId="0" xfId="0" applyFont="1" applyAlignment="1">
      <alignment wrapText="1"/>
    </xf>
    <xf numFmtId="0" fontId="16" fillId="0" borderId="0" xfId="0" applyFont="1"/>
    <xf numFmtId="0" fontId="0" fillId="0" borderId="0" xfId="0" quotePrefix="1" applyAlignment="1">
      <alignment wrapText="1"/>
    </xf>
    <xf numFmtId="3" fontId="0" fillId="0" borderId="0" xfId="0" quotePrefix="1" applyNumberFormat="1" applyAlignment="1">
      <alignment wrapText="1"/>
    </xf>
    <xf numFmtId="164" fontId="20" fillId="33" borderId="11" xfId="44" quotePrefix="1" applyNumberFormat="1" applyFont="1" applyFill="1" applyBorder="1" applyAlignment="1">
      <alignment horizontal="center" vertical="center" wrapText="1"/>
    </xf>
    <xf numFmtId="164" fontId="20" fillId="0" borderId="11" xfId="0" quotePrefix="1" applyNumberFormat="1" applyFont="1" applyBorder="1" applyAlignment="1">
      <alignment horizontal="center" vertical="center" wrapText="1"/>
    </xf>
    <xf numFmtId="49" fontId="20" fillId="35" borderId="13" xfId="0" applyNumberFormat="1" applyFont="1" applyFill="1" applyBorder="1" applyAlignment="1">
      <alignment horizontal="center" vertical="center" wrapText="1"/>
    </xf>
    <xf numFmtId="49" fontId="20" fillId="35" borderId="12" xfId="0" applyNumberFormat="1" applyFont="1" applyFill="1" applyBorder="1" applyAlignment="1">
      <alignment horizontal="center" vertical="center" wrapText="1"/>
    </xf>
    <xf numFmtId="49" fontId="20" fillId="35" borderId="16" xfId="0" applyNumberFormat="1" applyFont="1" applyFill="1" applyBorder="1" applyAlignment="1">
      <alignment horizontal="center" vertical="center" wrapText="1"/>
    </xf>
    <xf numFmtId="49" fontId="20" fillId="35" borderId="17" xfId="0" applyNumberFormat="1" applyFont="1" applyFill="1" applyBorder="1" applyAlignment="1">
      <alignment horizontal="center" vertical="center" wrapText="1"/>
    </xf>
    <xf numFmtId="49" fontId="23" fillId="34" borderId="14" xfId="0" applyNumberFormat="1" applyFont="1" applyFill="1" applyBorder="1" applyAlignment="1">
      <alignment horizontal="center" vertical="center" wrapText="1"/>
    </xf>
    <xf numFmtId="49" fontId="23" fillId="34" borderId="15" xfId="0" applyNumberFormat="1" applyFont="1" applyFill="1" applyBorder="1" applyAlignment="1">
      <alignment horizontal="center" vertical="center" wrapText="1"/>
    </xf>
    <xf numFmtId="0" fontId="21" fillId="36" borderId="13" xfId="0" applyFont="1" applyFill="1" applyBorder="1" applyAlignment="1">
      <alignment vertical="center"/>
    </xf>
    <xf numFmtId="0" fontId="21" fillId="36" borderId="11" xfId="0" applyFont="1" applyFill="1" applyBorder="1" applyAlignment="1">
      <alignment vertical="center"/>
    </xf>
  </cellXfs>
  <cellStyles count="45">
    <cellStyle name="20% - Έμφαση1" xfId="19" builtinId="30" customBuiltin="1"/>
    <cellStyle name="20% - Έμφαση2" xfId="23" builtinId="34" customBuiltin="1"/>
    <cellStyle name="20% - Έμφαση3" xfId="27" builtinId="38" customBuiltin="1"/>
    <cellStyle name="20% - Έμφαση4" xfId="31" builtinId="42" customBuiltin="1"/>
    <cellStyle name="20% - Έμφαση5" xfId="35" builtinId="46" customBuiltin="1"/>
    <cellStyle name="20% - Έμφαση6" xfId="39" builtinId="50" customBuiltin="1"/>
    <cellStyle name="40% - Έμφαση1" xfId="20" builtinId="31" customBuiltin="1"/>
    <cellStyle name="40% - Έμφαση2" xfId="24" builtinId="35" customBuiltin="1"/>
    <cellStyle name="40% - Έμφαση3" xfId="28" builtinId="39" customBuiltin="1"/>
    <cellStyle name="40% - Έμφαση4" xfId="32" builtinId="43" customBuiltin="1"/>
    <cellStyle name="40% - Έμφαση5" xfId="36" builtinId="47" customBuiltin="1"/>
    <cellStyle name="40% - Έμφαση6" xfId="40" builtinId="51" customBuiltin="1"/>
    <cellStyle name="60% - Έμφαση1" xfId="21" builtinId="32" customBuiltin="1"/>
    <cellStyle name="60% - Έμφαση2" xfId="25" builtinId="36" customBuiltin="1"/>
    <cellStyle name="60% - Έμφαση3" xfId="29" builtinId="40" customBuiltin="1"/>
    <cellStyle name="60% - Έμφαση4" xfId="33" builtinId="44" customBuiltin="1"/>
    <cellStyle name="60% - Έμφαση5" xfId="37" builtinId="48" customBuiltin="1"/>
    <cellStyle name="60% - Έμφαση6" xfId="41" builtinId="52" customBuiltin="1"/>
    <cellStyle name="Εισαγωγή" xfId="9" builtinId="20" customBuiltin="1"/>
    <cellStyle name="Έλεγχος κελιού" xfId="13" builtinId="23" customBuiltin="1"/>
    <cellStyle name="Έμφαση1" xfId="18" builtinId="29" customBuiltin="1"/>
    <cellStyle name="Έμφαση2" xfId="22" builtinId="33" customBuiltin="1"/>
    <cellStyle name="Έμφαση3" xfId="26" builtinId="37" customBuiltin="1"/>
    <cellStyle name="Έμφαση4" xfId="30" builtinId="41" customBuiltin="1"/>
    <cellStyle name="Έμφαση5" xfId="34" builtinId="45" customBuiltin="1"/>
    <cellStyle name="Έμφαση6" xfId="38" builtinId="49" customBuiltin="1"/>
    <cellStyle name="Έξοδος" xfId="10" builtinId="21" customBuiltin="1"/>
    <cellStyle name="Επεξηγηματικό κείμενο" xfId="16" builtinId="53" customBuiltin="1"/>
    <cellStyle name="Επικεφαλίδα 1" xfId="2" builtinId="16" customBuiltin="1"/>
    <cellStyle name="Επικεφαλίδα 2" xfId="3" builtinId="17" customBuiltin="1"/>
    <cellStyle name="Επικεφαλίδα 3" xfId="4" builtinId="18" customBuiltin="1"/>
    <cellStyle name="Επικεφαλίδα 4" xfId="5" builtinId="19" customBuiltin="1"/>
    <cellStyle name="Κακό" xfId="7" builtinId="27" customBuiltin="1"/>
    <cellStyle name="Καλό" xfId="6" builtinId="26" customBuiltin="1"/>
    <cellStyle name="Κανονικό" xfId="0" builtinId="0"/>
    <cellStyle name="Ουδέτερο" xfId="8" builtinId="28" customBuiltin="1"/>
    <cellStyle name="Ποσοστό" xfId="44" builtinId="5"/>
    <cellStyle name="Προειδοποιητικό κείμενο" xfId="14" builtinId="11" customBuiltin="1"/>
    <cellStyle name="Σημείωση" xfId="15" builtinId="10" customBuiltin="1"/>
    <cellStyle name="Συνδεδεμένο κελί" xfId="12" builtinId="24" customBuiltin="1"/>
    <cellStyle name="Σύνολο" xfId="17" builtinId="25" customBuiltin="1"/>
    <cellStyle name="Τίτλος" xfId="1" builtinId="15" customBuiltin="1"/>
    <cellStyle name="Υπερ-σύνδεση" xfId="42" builtinId="8" customBuiltin="1"/>
    <cellStyle name="Υπερ-σύνδεση που ακολουθήθηκε" xfId="43" builtinId="9" customBuiltin="1"/>
    <cellStyle name="Υπολογισμός" xfId="11" builtinId="22" customBuiltin="1"/>
  </cellStyles>
  <dxfs count="0"/>
  <tableStyles count="0" defaultTableStyle="TableStyleMedium9" defaultPivotStyle="PivotStyleLight16"/>
  <colors>
    <mruColors>
      <color rgb="FFC5D9F1"/>
      <color rgb="FF4F81B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88"/>
  <sheetViews>
    <sheetView tabSelected="1" zoomScaleNormal="100" workbookViewId="0">
      <pane ySplit="3" topLeftCell="A4" activePane="bottomLeft" state="frozen"/>
      <selection pane="bottomLeft" activeCell="V7" sqref="V7"/>
    </sheetView>
  </sheetViews>
  <sheetFormatPr defaultColWidth="8.6640625" defaultRowHeight="14.4" x14ac:dyDescent="0.3"/>
  <cols>
    <col min="1" max="1" width="15.5546875" style="3" customWidth="1"/>
    <col min="2" max="17" width="7.88671875" style="3" customWidth="1"/>
    <col min="18" max="18" width="7.88671875" style="27" customWidth="1"/>
    <col min="19" max="19" width="10.6640625" style="3" customWidth="1"/>
    <col min="20" max="20" width="12.109375" style="3" customWidth="1"/>
    <col min="21" max="16384" width="8.6640625" style="3"/>
  </cols>
  <sheetData>
    <row r="1" spans="1:24" ht="15" thickBot="1" x14ac:dyDescent="0.35">
      <c r="A1" s="41" t="s">
        <v>96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</row>
    <row r="2" spans="1:24" ht="60" customHeight="1" thickBot="1" x14ac:dyDescent="0.35">
      <c r="A2" s="4"/>
      <c r="B2" s="5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6" t="s">
        <v>8</v>
      </c>
      <c r="K2" s="6" t="s">
        <v>35</v>
      </c>
      <c r="L2" s="6" t="s">
        <v>89</v>
      </c>
      <c r="M2" s="6" t="s">
        <v>91</v>
      </c>
      <c r="N2" s="6" t="s">
        <v>92</v>
      </c>
      <c r="O2" s="6" t="s">
        <v>93</v>
      </c>
      <c r="P2" s="6" t="s">
        <v>95</v>
      </c>
      <c r="Q2" s="6" t="s">
        <v>97</v>
      </c>
      <c r="R2" s="6" t="s">
        <v>98</v>
      </c>
      <c r="S2" s="6" t="s">
        <v>99</v>
      </c>
      <c r="T2" s="6" t="s">
        <v>100</v>
      </c>
    </row>
    <row r="3" spans="1:24" ht="15" thickBot="1" x14ac:dyDescent="0.35">
      <c r="A3" s="7" t="s">
        <v>53</v>
      </c>
      <c r="B3" s="8">
        <v>1612</v>
      </c>
      <c r="C3" s="8">
        <v>1553</v>
      </c>
      <c r="D3" s="8">
        <v>1456</v>
      </c>
      <c r="E3" s="8">
        <v>1258</v>
      </c>
      <c r="F3" s="8">
        <v>1141</v>
      </c>
      <c r="G3" s="8">
        <v>988</v>
      </c>
      <c r="H3" s="8">
        <v>879</v>
      </c>
      <c r="I3" s="8">
        <v>795</v>
      </c>
      <c r="J3" s="9">
        <v>793</v>
      </c>
      <c r="K3" s="9">
        <v>824</v>
      </c>
      <c r="L3" s="9">
        <v>731</v>
      </c>
      <c r="M3" s="9">
        <v>700</v>
      </c>
      <c r="N3" s="9">
        <v>688</v>
      </c>
      <c r="O3" s="9">
        <v>584</v>
      </c>
      <c r="P3" s="9">
        <v>624</v>
      </c>
      <c r="Q3" s="9">
        <v>654</v>
      </c>
      <c r="R3" s="24">
        <f>SUM(R5:R7)</f>
        <v>1</v>
      </c>
      <c r="S3" s="10">
        <f>(Q3-B3)/B3</f>
        <v>-0.59429280397022333</v>
      </c>
      <c r="T3" s="10">
        <f>(Q3-P3)/P3</f>
        <v>4.807692307692308E-2</v>
      </c>
    </row>
    <row r="4" spans="1:24" ht="15" thickBot="1" x14ac:dyDescent="0.35">
      <c r="A4" s="37" t="s">
        <v>36</v>
      </c>
      <c r="B4" s="37"/>
      <c r="C4" s="37"/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</row>
    <row r="5" spans="1:24" ht="15" thickBot="1" x14ac:dyDescent="0.35">
      <c r="A5" s="14" t="s">
        <v>37</v>
      </c>
      <c r="B5" s="1">
        <v>1268</v>
      </c>
      <c r="C5" s="1">
        <v>1244</v>
      </c>
      <c r="D5" s="1">
        <v>1201</v>
      </c>
      <c r="E5" s="1">
        <v>1013</v>
      </c>
      <c r="F5" s="1">
        <v>920</v>
      </c>
      <c r="G5" s="1">
        <v>806</v>
      </c>
      <c r="H5" s="1">
        <v>692</v>
      </c>
      <c r="I5" s="1">
        <v>649</v>
      </c>
      <c r="J5" s="1">
        <v>651</v>
      </c>
      <c r="K5" s="1">
        <v>656</v>
      </c>
      <c r="L5" s="1">
        <v>615</v>
      </c>
      <c r="M5" s="19">
        <v>563</v>
      </c>
      <c r="N5" s="19">
        <v>580</v>
      </c>
      <c r="O5" s="19">
        <v>506</v>
      </c>
      <c r="P5" s="19">
        <v>524</v>
      </c>
      <c r="Q5" s="19">
        <v>539</v>
      </c>
      <c r="R5" s="25">
        <f>Q5/$Q$3</f>
        <v>0.82415902140672781</v>
      </c>
      <c r="S5" s="23">
        <f>(Q5-B5)/B5</f>
        <v>-0.57492113564668768</v>
      </c>
      <c r="T5" s="23">
        <f>(Q5-P5)/P5</f>
        <v>2.8625954198473282E-2</v>
      </c>
      <c r="V5" s="30"/>
    </row>
    <row r="6" spans="1:24" ht="15" thickBot="1" x14ac:dyDescent="0.35">
      <c r="A6" s="14" t="s">
        <v>38</v>
      </c>
      <c r="B6" s="1">
        <v>338</v>
      </c>
      <c r="C6" s="1">
        <v>304</v>
      </c>
      <c r="D6" s="1">
        <v>250</v>
      </c>
      <c r="E6" s="1">
        <v>245</v>
      </c>
      <c r="F6" s="1">
        <v>221</v>
      </c>
      <c r="G6" s="1">
        <v>182</v>
      </c>
      <c r="H6" s="1">
        <v>187</v>
      </c>
      <c r="I6" s="1">
        <v>146</v>
      </c>
      <c r="J6" s="1">
        <v>142</v>
      </c>
      <c r="K6" s="1">
        <v>168</v>
      </c>
      <c r="L6" s="1">
        <v>116</v>
      </c>
      <c r="M6" s="19">
        <v>137</v>
      </c>
      <c r="N6" s="19">
        <v>108</v>
      </c>
      <c r="O6" s="19">
        <v>78</v>
      </c>
      <c r="P6" s="19">
        <v>100</v>
      </c>
      <c r="Q6" s="19">
        <v>115</v>
      </c>
      <c r="R6" s="25">
        <f>Q6/$Q$3</f>
        <v>0.17584097859327216</v>
      </c>
      <c r="S6" s="23">
        <f>(Q6-B6)/B6</f>
        <v>-0.65976331360946749</v>
      </c>
      <c r="T6" s="23">
        <f>(Q6-P6)/P6</f>
        <v>0.15</v>
      </c>
    </row>
    <row r="7" spans="1:24" ht="15" thickBot="1" x14ac:dyDescent="0.35">
      <c r="A7" s="14" t="s">
        <v>39</v>
      </c>
      <c r="B7" s="1">
        <v>6</v>
      </c>
      <c r="C7" s="1">
        <v>5</v>
      </c>
      <c r="D7" s="1">
        <v>5</v>
      </c>
      <c r="E7" s="1">
        <v>0</v>
      </c>
      <c r="F7" s="1">
        <v>0</v>
      </c>
      <c r="G7" s="15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9">
        <v>0</v>
      </c>
      <c r="N7" s="19">
        <v>0</v>
      </c>
      <c r="O7" s="19">
        <v>0</v>
      </c>
      <c r="P7" s="19">
        <v>0</v>
      </c>
      <c r="Q7" s="19">
        <v>0</v>
      </c>
      <c r="R7" s="35" t="s">
        <v>94</v>
      </c>
      <c r="S7" s="36" t="s">
        <v>94</v>
      </c>
      <c r="T7" s="23" t="str">
        <f>IFERROR((P7-M7)/M7,"-")</f>
        <v>-</v>
      </c>
      <c r="V7" s="31"/>
      <c r="W7" s="32"/>
    </row>
    <row r="8" spans="1:24" ht="15" thickBot="1" x14ac:dyDescent="0.35">
      <c r="A8" s="37" t="s">
        <v>54</v>
      </c>
      <c r="B8" s="37"/>
      <c r="C8" s="37"/>
      <c r="D8" s="37"/>
      <c r="E8" s="37"/>
      <c r="F8" s="37"/>
      <c r="G8" s="37"/>
      <c r="H8" s="37"/>
      <c r="I8" s="37"/>
      <c r="J8" s="37"/>
      <c r="K8" s="37"/>
      <c r="L8" s="37"/>
      <c r="M8" s="37"/>
      <c r="N8" s="37"/>
      <c r="O8" s="37"/>
      <c r="P8" s="37"/>
      <c r="Q8" s="37"/>
      <c r="R8" s="37"/>
      <c r="S8" s="37"/>
      <c r="T8" s="37"/>
      <c r="V8" s="31"/>
      <c r="W8" s="32"/>
    </row>
    <row r="9" spans="1:24" ht="15" thickBot="1" x14ac:dyDescent="0.35">
      <c r="A9" s="21" t="s">
        <v>55</v>
      </c>
      <c r="B9" s="18">
        <v>1013</v>
      </c>
      <c r="C9" s="18">
        <v>1020</v>
      </c>
      <c r="D9" s="18">
        <v>964</v>
      </c>
      <c r="E9" s="18">
        <v>838</v>
      </c>
      <c r="F9" s="18">
        <v>713</v>
      </c>
      <c r="G9" s="18">
        <v>651</v>
      </c>
      <c r="H9" s="18">
        <v>582</v>
      </c>
      <c r="I9" s="18">
        <v>540</v>
      </c>
      <c r="J9" s="18">
        <v>545</v>
      </c>
      <c r="K9" s="19">
        <v>548</v>
      </c>
      <c r="L9" s="19">
        <v>507</v>
      </c>
      <c r="M9" s="19">
        <v>450</v>
      </c>
      <c r="N9" s="19">
        <v>470</v>
      </c>
      <c r="O9" s="19">
        <v>433</v>
      </c>
      <c r="P9" s="19">
        <v>447</v>
      </c>
      <c r="Q9" s="19">
        <v>464</v>
      </c>
      <c r="R9" s="25">
        <f>Q9/$Q$3</f>
        <v>0.70948012232415902</v>
      </c>
      <c r="S9" s="23">
        <f>(Q9-B9)/B9</f>
        <v>-0.5419545903257651</v>
      </c>
      <c r="T9" s="23">
        <f>(Q9-P9)/P9</f>
        <v>3.803131991051454E-2</v>
      </c>
      <c r="V9" s="31"/>
      <c r="W9" s="32"/>
    </row>
    <row r="10" spans="1:24" ht="15" thickBot="1" x14ac:dyDescent="0.35">
      <c r="A10" s="21" t="s">
        <v>56</v>
      </c>
      <c r="B10" s="18">
        <v>344</v>
      </c>
      <c r="C10" s="18">
        <v>285</v>
      </c>
      <c r="D10" s="18">
        <v>290</v>
      </c>
      <c r="E10" s="18">
        <v>241</v>
      </c>
      <c r="F10" s="18">
        <v>205</v>
      </c>
      <c r="G10" s="18">
        <v>167</v>
      </c>
      <c r="H10" s="18">
        <v>146</v>
      </c>
      <c r="I10" s="18">
        <v>130</v>
      </c>
      <c r="J10" s="18">
        <v>120</v>
      </c>
      <c r="K10" s="19">
        <v>127</v>
      </c>
      <c r="L10" s="19">
        <v>106</v>
      </c>
      <c r="M10" s="19">
        <v>104</v>
      </c>
      <c r="N10" s="19">
        <v>73</v>
      </c>
      <c r="O10" s="19">
        <v>75</v>
      </c>
      <c r="P10" s="19">
        <v>82</v>
      </c>
      <c r="Q10" s="19">
        <v>78</v>
      </c>
      <c r="R10" s="25">
        <f>Q10/$Q$3</f>
        <v>0.11926605504587157</v>
      </c>
      <c r="S10" s="23">
        <f>(Q10-B10)/B10</f>
        <v>-0.77325581395348841</v>
      </c>
      <c r="T10" s="23">
        <f>(Q10-P10)/P10</f>
        <v>-4.878048780487805E-2</v>
      </c>
      <c r="V10" s="33"/>
      <c r="W10"/>
    </row>
    <row r="11" spans="1:24" ht="15" thickBot="1" x14ac:dyDescent="0.35">
      <c r="A11" s="22" t="s">
        <v>30</v>
      </c>
      <c r="B11" s="20">
        <v>255</v>
      </c>
      <c r="C11" s="20">
        <v>248</v>
      </c>
      <c r="D11" s="20">
        <v>202</v>
      </c>
      <c r="E11" s="20">
        <v>179</v>
      </c>
      <c r="F11" s="20">
        <v>223</v>
      </c>
      <c r="G11" s="20">
        <v>170</v>
      </c>
      <c r="H11" s="20">
        <v>151</v>
      </c>
      <c r="I11" s="20">
        <v>125</v>
      </c>
      <c r="J11" s="20">
        <v>128</v>
      </c>
      <c r="K11" s="1">
        <v>149</v>
      </c>
      <c r="L11" s="1">
        <v>118</v>
      </c>
      <c r="M11" s="19">
        <v>146</v>
      </c>
      <c r="N11" s="19">
        <v>145</v>
      </c>
      <c r="O11" s="19">
        <v>76</v>
      </c>
      <c r="P11" s="19">
        <v>95</v>
      </c>
      <c r="Q11" s="19">
        <v>112</v>
      </c>
      <c r="R11" s="25">
        <f>Q11/$Q$3</f>
        <v>0.17125382262996941</v>
      </c>
      <c r="S11" s="23">
        <f>(Q11-B11)/B11</f>
        <v>-0.5607843137254902</v>
      </c>
      <c r="T11" s="23">
        <f>(Q11-P11)/P11</f>
        <v>0.17894736842105263</v>
      </c>
      <c r="V11" s="33"/>
      <c r="W11"/>
    </row>
    <row r="12" spans="1:24" ht="20.399999999999999" customHeight="1" thickBot="1" x14ac:dyDescent="0.35">
      <c r="A12" s="37" t="s">
        <v>40</v>
      </c>
      <c r="B12" s="37"/>
      <c r="C12" s="37"/>
      <c r="D12" s="37"/>
      <c r="E12" s="37"/>
      <c r="F12" s="37"/>
      <c r="G12" s="37"/>
      <c r="H12" s="37"/>
      <c r="I12" s="37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V12" s="33"/>
      <c r="W12"/>
    </row>
    <row r="13" spans="1:24" ht="15" thickBot="1" x14ac:dyDescent="0.35">
      <c r="A13" s="14" t="s">
        <v>9</v>
      </c>
      <c r="B13" s="1">
        <v>42</v>
      </c>
      <c r="C13" s="1">
        <v>35</v>
      </c>
      <c r="D13" s="1">
        <v>43</v>
      </c>
      <c r="E13" s="1">
        <v>30</v>
      </c>
      <c r="F13" s="1">
        <v>22</v>
      </c>
      <c r="G13" s="1">
        <v>21</v>
      </c>
      <c r="H13" s="1">
        <v>17</v>
      </c>
      <c r="I13" s="1">
        <v>10</v>
      </c>
      <c r="J13" s="1">
        <v>6</v>
      </c>
      <c r="K13" s="1">
        <v>19</v>
      </c>
      <c r="L13" s="1">
        <v>12</v>
      </c>
      <c r="M13" s="19">
        <v>10</v>
      </c>
      <c r="N13" s="19">
        <v>12</v>
      </c>
      <c r="O13" s="19">
        <v>9</v>
      </c>
      <c r="P13" s="19">
        <v>6</v>
      </c>
      <c r="Q13" s="19">
        <v>7</v>
      </c>
      <c r="R13" s="25">
        <f>Q13/$Q$3</f>
        <v>1.0703363914373088E-2</v>
      </c>
      <c r="S13" s="23">
        <f>(Q13-B13)/B13</f>
        <v>-0.83333333333333337</v>
      </c>
      <c r="T13" s="23">
        <f>(Q13-P13)/P13</f>
        <v>0.16666666666666666</v>
      </c>
      <c r="V13" s="33"/>
      <c r="W13"/>
    </row>
    <row r="14" spans="1:24" ht="15" thickBot="1" x14ac:dyDescent="0.35">
      <c r="A14" s="14" t="s">
        <v>10</v>
      </c>
      <c r="B14" s="1">
        <v>43</v>
      </c>
      <c r="C14" s="1">
        <v>41</v>
      </c>
      <c r="D14" s="1">
        <v>37</v>
      </c>
      <c r="E14" s="1">
        <v>39</v>
      </c>
      <c r="F14" s="1">
        <v>28</v>
      </c>
      <c r="G14" s="1">
        <v>21</v>
      </c>
      <c r="H14" s="1">
        <v>27</v>
      </c>
      <c r="I14" s="1">
        <v>19</v>
      </c>
      <c r="J14" s="1">
        <v>19</v>
      </c>
      <c r="K14" s="1">
        <v>16</v>
      </c>
      <c r="L14" s="1">
        <v>17</v>
      </c>
      <c r="M14" s="19">
        <v>12</v>
      </c>
      <c r="N14" s="19">
        <v>14</v>
      </c>
      <c r="O14" s="19">
        <v>9</v>
      </c>
      <c r="P14" s="19">
        <v>13</v>
      </c>
      <c r="Q14" s="19">
        <v>8</v>
      </c>
      <c r="R14" s="25">
        <f>Q14/$Q$3</f>
        <v>1.2232415902140673E-2</v>
      </c>
      <c r="S14" s="23">
        <f>(Q14-B14)/B14</f>
        <v>-0.81395348837209303</v>
      </c>
      <c r="T14" s="23">
        <f>(Q14-P14)/P14</f>
        <v>-0.38461538461538464</v>
      </c>
      <c r="V14" s="33"/>
      <c r="W14"/>
    </row>
    <row r="15" spans="1:24" ht="15" thickBot="1" x14ac:dyDescent="0.35">
      <c r="A15" s="14" t="s">
        <v>11</v>
      </c>
      <c r="B15" s="1">
        <v>103</v>
      </c>
      <c r="C15" s="1">
        <v>87</v>
      </c>
      <c r="D15" s="1">
        <v>89</v>
      </c>
      <c r="E15" s="1">
        <v>73</v>
      </c>
      <c r="F15" s="1">
        <v>55</v>
      </c>
      <c r="G15" s="1">
        <v>57</v>
      </c>
      <c r="H15" s="1">
        <v>33</v>
      </c>
      <c r="I15" s="1">
        <v>45</v>
      </c>
      <c r="J15" s="1">
        <v>34</v>
      </c>
      <c r="K15" s="1">
        <v>28</v>
      </c>
      <c r="L15" s="1">
        <v>42</v>
      </c>
      <c r="M15" s="19">
        <v>30</v>
      </c>
      <c r="N15" s="19">
        <v>30</v>
      </c>
      <c r="O15" s="19">
        <v>30</v>
      </c>
      <c r="P15" s="19">
        <v>31</v>
      </c>
      <c r="Q15" s="19">
        <v>31</v>
      </c>
      <c r="R15" s="25">
        <f>Q15/$Q$3</f>
        <v>4.7400611620795105E-2</v>
      </c>
      <c r="S15" s="23">
        <f t="shared" ref="S15:S19" si="0">(Q15-B15)/B15</f>
        <v>-0.69902912621359226</v>
      </c>
      <c r="T15" s="23">
        <f>(Q15-P15)/P15</f>
        <v>0</v>
      </c>
      <c r="V15" s="33"/>
      <c r="W15"/>
      <c r="X15" s="30"/>
    </row>
    <row r="16" spans="1:24" ht="15" thickBot="1" x14ac:dyDescent="0.35">
      <c r="A16" s="14" t="s">
        <v>12</v>
      </c>
      <c r="B16" s="1">
        <v>177</v>
      </c>
      <c r="C16" s="1">
        <v>159</v>
      </c>
      <c r="D16" s="1">
        <v>153</v>
      </c>
      <c r="E16" s="1">
        <v>113</v>
      </c>
      <c r="F16" s="1">
        <v>108</v>
      </c>
      <c r="G16" s="1">
        <v>86</v>
      </c>
      <c r="H16" s="1">
        <v>79</v>
      </c>
      <c r="I16" s="1">
        <v>69</v>
      </c>
      <c r="J16" s="1">
        <v>78</v>
      </c>
      <c r="K16" s="1">
        <v>73</v>
      </c>
      <c r="L16" s="1">
        <v>51</v>
      </c>
      <c r="M16" s="19">
        <v>51</v>
      </c>
      <c r="N16" s="19">
        <v>46</v>
      </c>
      <c r="O16" s="19">
        <v>45</v>
      </c>
      <c r="P16" s="19">
        <v>55</v>
      </c>
      <c r="Q16" s="19">
        <v>59</v>
      </c>
      <c r="R16" s="25">
        <f>Q16/$Q$3</f>
        <v>9.0214067278287458E-2</v>
      </c>
      <c r="S16" s="23">
        <f t="shared" si="0"/>
        <v>-0.66666666666666663</v>
      </c>
      <c r="T16" s="23">
        <f t="shared" ref="T16:T19" si="1">(Q16-P16)/P16</f>
        <v>7.2727272727272724E-2</v>
      </c>
      <c r="V16" s="33"/>
      <c r="W16"/>
    </row>
    <row r="17" spans="1:23" ht="15" thickBot="1" x14ac:dyDescent="0.35">
      <c r="A17" s="14" t="s">
        <v>13</v>
      </c>
      <c r="B17" s="1">
        <v>588</v>
      </c>
      <c r="C17" s="1">
        <v>561</v>
      </c>
      <c r="D17" s="1">
        <v>528</v>
      </c>
      <c r="E17" s="1">
        <v>439</v>
      </c>
      <c r="F17" s="1">
        <v>378</v>
      </c>
      <c r="G17" s="1">
        <v>332</v>
      </c>
      <c r="H17" s="1">
        <v>253</v>
      </c>
      <c r="I17" s="1">
        <v>235</v>
      </c>
      <c r="J17" s="1">
        <v>242</v>
      </c>
      <c r="K17" s="1">
        <v>231</v>
      </c>
      <c r="L17" s="1">
        <v>215</v>
      </c>
      <c r="M17" s="19">
        <v>193</v>
      </c>
      <c r="N17" s="19">
        <v>216</v>
      </c>
      <c r="O17" s="19">
        <v>177</v>
      </c>
      <c r="P17" s="19">
        <v>181</v>
      </c>
      <c r="Q17" s="19">
        <v>165</v>
      </c>
      <c r="R17" s="25">
        <f>Q17/$Q$3</f>
        <v>0.25229357798165136</v>
      </c>
      <c r="S17" s="23">
        <f t="shared" si="0"/>
        <v>-0.71938775510204078</v>
      </c>
      <c r="T17" s="23">
        <f t="shared" si="1"/>
        <v>-8.8397790055248615E-2</v>
      </c>
      <c r="V17" s="33"/>
      <c r="W17"/>
    </row>
    <row r="18" spans="1:23" ht="15" thickBot="1" x14ac:dyDescent="0.35">
      <c r="A18" s="14" t="s">
        <v>14</v>
      </c>
      <c r="B18" s="1">
        <v>304</v>
      </c>
      <c r="C18" s="1">
        <v>318</v>
      </c>
      <c r="D18" s="1">
        <v>300</v>
      </c>
      <c r="E18" s="1">
        <v>272</v>
      </c>
      <c r="F18" s="1">
        <v>265</v>
      </c>
      <c r="G18" s="1">
        <v>204</v>
      </c>
      <c r="H18" s="1">
        <v>215</v>
      </c>
      <c r="I18" s="1">
        <v>225</v>
      </c>
      <c r="J18" s="1">
        <v>185</v>
      </c>
      <c r="K18" s="1">
        <v>216</v>
      </c>
      <c r="L18" s="1">
        <v>199</v>
      </c>
      <c r="M18" s="19">
        <v>167</v>
      </c>
      <c r="N18" s="19">
        <v>172</v>
      </c>
      <c r="O18" s="19">
        <v>158</v>
      </c>
      <c r="P18" s="19">
        <v>170</v>
      </c>
      <c r="Q18" s="19">
        <v>180</v>
      </c>
      <c r="R18" s="25">
        <f>Q18/$Q$3</f>
        <v>0.27522935779816515</v>
      </c>
      <c r="S18" s="23">
        <f t="shared" si="0"/>
        <v>-0.40789473684210525</v>
      </c>
      <c r="T18" s="23">
        <f t="shared" si="1"/>
        <v>5.8823529411764705E-2</v>
      </c>
      <c r="V18" s="33"/>
      <c r="W18"/>
    </row>
    <row r="19" spans="1:23" ht="15" thickBot="1" x14ac:dyDescent="0.35">
      <c r="A19" s="14" t="s">
        <v>15</v>
      </c>
      <c r="B19" s="1">
        <v>330</v>
      </c>
      <c r="C19" s="1">
        <v>329</v>
      </c>
      <c r="D19" s="1">
        <v>275</v>
      </c>
      <c r="E19" s="1">
        <v>268</v>
      </c>
      <c r="F19" s="1">
        <v>260</v>
      </c>
      <c r="G19" s="1">
        <v>248</v>
      </c>
      <c r="H19" s="1">
        <v>234</v>
      </c>
      <c r="I19" s="1">
        <v>187</v>
      </c>
      <c r="J19" s="1">
        <v>225</v>
      </c>
      <c r="K19" s="1">
        <v>236</v>
      </c>
      <c r="L19" s="1">
        <v>192</v>
      </c>
      <c r="M19" s="19">
        <v>224</v>
      </c>
      <c r="N19" s="19">
        <v>181</v>
      </c>
      <c r="O19" s="19">
        <v>141</v>
      </c>
      <c r="P19" s="19">
        <v>153</v>
      </c>
      <c r="Q19" s="19">
        <v>192</v>
      </c>
      <c r="R19" s="25">
        <f>Q19/$Q$3</f>
        <v>0.29357798165137616</v>
      </c>
      <c r="S19" s="23">
        <f t="shared" si="0"/>
        <v>-0.41818181818181815</v>
      </c>
      <c r="T19" s="23">
        <f t="shared" si="1"/>
        <v>0.25490196078431371</v>
      </c>
      <c r="V19" s="33"/>
      <c r="W19"/>
    </row>
    <row r="20" spans="1:23" ht="15" thickBot="1" x14ac:dyDescent="0.35">
      <c r="A20" s="14" t="s">
        <v>16</v>
      </c>
      <c r="B20" s="1">
        <v>25</v>
      </c>
      <c r="C20" s="1">
        <v>23</v>
      </c>
      <c r="D20" s="1">
        <v>31</v>
      </c>
      <c r="E20" s="1">
        <v>24</v>
      </c>
      <c r="F20" s="1">
        <v>25</v>
      </c>
      <c r="G20" s="1">
        <v>19</v>
      </c>
      <c r="H20" s="1">
        <v>21</v>
      </c>
      <c r="I20" s="1">
        <v>5</v>
      </c>
      <c r="J20" s="1">
        <v>4</v>
      </c>
      <c r="K20" s="1">
        <v>5</v>
      </c>
      <c r="L20" s="1">
        <v>3</v>
      </c>
      <c r="M20" s="19">
        <v>13</v>
      </c>
      <c r="N20" s="19">
        <v>17</v>
      </c>
      <c r="O20" s="19">
        <v>15</v>
      </c>
      <c r="P20" s="19">
        <v>15</v>
      </c>
      <c r="Q20" s="19">
        <v>12</v>
      </c>
      <c r="R20" s="25">
        <f>Q20/$Q$3</f>
        <v>1.834862385321101E-2</v>
      </c>
      <c r="S20" s="23">
        <f>(Q20-B20)/B20</f>
        <v>-0.52</v>
      </c>
      <c r="T20" s="23">
        <f>(Q20-P20)/P20</f>
        <v>-0.2</v>
      </c>
      <c r="V20" s="33"/>
      <c r="W20"/>
    </row>
    <row r="21" spans="1:23" ht="15" thickBot="1" x14ac:dyDescent="0.35">
      <c r="A21" s="37" t="s">
        <v>88</v>
      </c>
      <c r="B21" s="37"/>
      <c r="C21" s="37"/>
      <c r="D21" s="37"/>
      <c r="E21" s="37"/>
      <c r="F21" s="37"/>
      <c r="G21" s="37"/>
      <c r="H21" s="37"/>
      <c r="I21" s="37"/>
      <c r="J21" s="37"/>
      <c r="K21" s="37"/>
      <c r="L21" s="37"/>
      <c r="M21" s="37"/>
      <c r="N21" s="37"/>
      <c r="O21" s="37"/>
      <c r="P21" s="37"/>
      <c r="Q21" s="37"/>
      <c r="R21" s="37"/>
      <c r="S21" s="37"/>
      <c r="T21" s="37"/>
      <c r="V21" s="33"/>
      <c r="W21"/>
    </row>
    <row r="22" spans="1:23" ht="15" thickBot="1" x14ac:dyDescent="0.35">
      <c r="A22" s="14" t="s">
        <v>42</v>
      </c>
      <c r="B22" s="1">
        <v>372</v>
      </c>
      <c r="C22" s="1">
        <v>325</v>
      </c>
      <c r="D22" s="1">
        <v>321</v>
      </c>
      <c r="E22" s="1">
        <v>289</v>
      </c>
      <c r="F22" s="1">
        <v>270</v>
      </c>
      <c r="G22" s="1">
        <v>232</v>
      </c>
      <c r="H22" s="1">
        <v>210</v>
      </c>
      <c r="I22" s="1">
        <v>182</v>
      </c>
      <c r="J22" s="1">
        <v>207</v>
      </c>
      <c r="K22" s="1">
        <v>200</v>
      </c>
      <c r="L22" s="1">
        <v>164</v>
      </c>
      <c r="M22" s="19">
        <v>181</v>
      </c>
      <c r="N22" s="19">
        <v>169</v>
      </c>
      <c r="O22" s="19">
        <v>150</v>
      </c>
      <c r="P22" s="19">
        <v>184</v>
      </c>
      <c r="Q22" s="19">
        <v>159</v>
      </c>
      <c r="R22" s="25">
        <f>Q22/$Q$3</f>
        <v>0.24311926605504589</v>
      </c>
      <c r="S22" s="23">
        <f>(Q22-B22)/B22</f>
        <v>-0.57258064516129037</v>
      </c>
      <c r="T22" s="23">
        <f>(Q22-P22)/P22</f>
        <v>-0.1358695652173913</v>
      </c>
      <c r="V22" s="33"/>
      <c r="W22"/>
    </row>
    <row r="23" spans="1:23" ht="15" thickBot="1" x14ac:dyDescent="0.35">
      <c r="A23" s="14" t="s">
        <v>43</v>
      </c>
      <c r="B23" s="1">
        <v>1240</v>
      </c>
      <c r="C23" s="1">
        <v>1228</v>
      </c>
      <c r="D23" s="1">
        <v>1135</v>
      </c>
      <c r="E23" s="1">
        <v>969</v>
      </c>
      <c r="F23" s="1">
        <v>871</v>
      </c>
      <c r="G23" s="1">
        <v>756</v>
      </c>
      <c r="H23" s="1">
        <v>669</v>
      </c>
      <c r="I23" s="1">
        <v>613</v>
      </c>
      <c r="J23" s="1">
        <v>586</v>
      </c>
      <c r="K23" s="1">
        <v>624</v>
      </c>
      <c r="L23" s="1">
        <v>567</v>
      </c>
      <c r="M23" s="1">
        <v>519</v>
      </c>
      <c r="N23" s="1">
        <v>519</v>
      </c>
      <c r="O23" s="1">
        <v>434</v>
      </c>
      <c r="P23" s="1">
        <v>440</v>
      </c>
      <c r="Q23" s="1">
        <v>495</v>
      </c>
      <c r="R23" s="25">
        <f>Q23/$Q$3</f>
        <v>0.75688073394495414</v>
      </c>
      <c r="S23" s="23">
        <f>(Q23-B23)/B23</f>
        <v>-0.60080645161290325</v>
      </c>
      <c r="T23" s="23">
        <f>(Q23-P23)/P23</f>
        <v>0.125</v>
      </c>
      <c r="V23" s="34"/>
      <c r="W23"/>
    </row>
    <row r="24" spans="1:23" ht="15" thickBot="1" x14ac:dyDescent="0.35">
      <c r="A24" s="38" t="s">
        <v>75</v>
      </c>
      <c r="B24" s="39"/>
      <c r="C24" s="39"/>
      <c r="D24" s="39"/>
      <c r="E24" s="39"/>
      <c r="F24" s="39"/>
      <c r="G24" s="39"/>
      <c r="H24" s="39"/>
      <c r="I24" s="39"/>
      <c r="J24" s="39"/>
      <c r="K24" s="39"/>
      <c r="L24" s="39"/>
      <c r="M24" s="39"/>
      <c r="N24" s="39"/>
      <c r="O24" s="39"/>
      <c r="P24" s="39"/>
      <c r="Q24" s="39"/>
      <c r="R24" s="39"/>
      <c r="S24" s="39"/>
      <c r="T24" s="40"/>
      <c r="V24" s="33"/>
      <c r="W24"/>
    </row>
    <row r="25" spans="1:23" ht="42" thickBot="1" x14ac:dyDescent="0.35">
      <c r="A25" s="21" t="s">
        <v>76</v>
      </c>
      <c r="B25" s="1">
        <v>131</v>
      </c>
      <c r="C25" s="1">
        <v>120</v>
      </c>
      <c r="D25" s="1">
        <v>99</v>
      </c>
      <c r="E25" s="1">
        <v>72</v>
      </c>
      <c r="F25" s="1">
        <v>71</v>
      </c>
      <c r="G25" s="1">
        <v>50</v>
      </c>
      <c r="H25" s="1">
        <v>48</v>
      </c>
      <c r="I25" s="1">
        <v>46</v>
      </c>
      <c r="J25" s="1">
        <v>38</v>
      </c>
      <c r="K25" s="1">
        <v>49</v>
      </c>
      <c r="L25" s="19">
        <v>43</v>
      </c>
      <c r="M25" s="19">
        <v>40</v>
      </c>
      <c r="N25" s="19">
        <v>39</v>
      </c>
      <c r="O25" s="19">
        <v>28</v>
      </c>
      <c r="P25" s="19">
        <v>31</v>
      </c>
      <c r="Q25" s="19">
        <v>41</v>
      </c>
      <c r="R25" s="25">
        <f>Q25/$Q$3</f>
        <v>6.2691131498470942E-2</v>
      </c>
      <c r="S25" s="23">
        <f>(Q25-B25)/B25</f>
        <v>-0.68702290076335881</v>
      </c>
      <c r="T25" s="23">
        <f>(Q25-P25)/P25</f>
        <v>0.32258064516129031</v>
      </c>
      <c r="V25" s="33"/>
      <c r="W25"/>
    </row>
    <row r="26" spans="1:23" ht="28.2" thickBot="1" x14ac:dyDescent="0.35">
      <c r="A26" s="21" t="s">
        <v>77</v>
      </c>
      <c r="B26" s="1">
        <v>247</v>
      </c>
      <c r="C26" s="1">
        <v>228</v>
      </c>
      <c r="D26" s="1">
        <v>235</v>
      </c>
      <c r="E26" s="1">
        <v>196</v>
      </c>
      <c r="F26" s="1">
        <v>170</v>
      </c>
      <c r="G26" s="1">
        <v>164</v>
      </c>
      <c r="H26" s="1">
        <v>132</v>
      </c>
      <c r="I26" s="1">
        <v>125</v>
      </c>
      <c r="J26" s="1">
        <v>124</v>
      </c>
      <c r="K26" s="1">
        <v>144</v>
      </c>
      <c r="L26" s="19">
        <v>105</v>
      </c>
      <c r="M26" s="19">
        <v>91</v>
      </c>
      <c r="N26" s="19">
        <v>110</v>
      </c>
      <c r="O26" s="19">
        <v>103</v>
      </c>
      <c r="P26" s="19">
        <v>78</v>
      </c>
      <c r="Q26" s="19">
        <v>89</v>
      </c>
      <c r="R26" s="25">
        <f>Q26/$Q$3</f>
        <v>0.13608562691131498</v>
      </c>
      <c r="S26" s="23">
        <f>(Q26-B26)/B26</f>
        <v>-0.63967611336032393</v>
      </c>
      <c r="T26" s="23">
        <f>(Q26-P26)/P26</f>
        <v>0.14102564102564102</v>
      </c>
      <c r="V26" s="33"/>
      <c r="W26"/>
    </row>
    <row r="27" spans="1:23" ht="28.2" thickBot="1" x14ac:dyDescent="0.35">
      <c r="A27" s="21" t="s">
        <v>78</v>
      </c>
      <c r="B27" s="1">
        <v>34</v>
      </c>
      <c r="C27" s="1">
        <v>39</v>
      </c>
      <c r="D27" s="1">
        <v>31</v>
      </c>
      <c r="E27" s="1">
        <v>29</v>
      </c>
      <c r="F27" s="1">
        <v>39</v>
      </c>
      <c r="G27" s="1">
        <v>27</v>
      </c>
      <c r="H27" s="1">
        <v>17</v>
      </c>
      <c r="I27" s="1">
        <v>18</v>
      </c>
      <c r="J27" s="1">
        <v>18</v>
      </c>
      <c r="K27" s="1">
        <v>15</v>
      </c>
      <c r="L27" s="19">
        <v>13</v>
      </c>
      <c r="M27" s="19">
        <v>20</v>
      </c>
      <c r="N27" s="19">
        <v>19</v>
      </c>
      <c r="O27" s="19">
        <v>10</v>
      </c>
      <c r="P27" s="19">
        <v>16</v>
      </c>
      <c r="Q27" s="19">
        <v>14</v>
      </c>
      <c r="R27" s="25">
        <f t="shared" ref="R27:R36" si="2">Q27/$Q$3</f>
        <v>2.1406727828746176E-2</v>
      </c>
      <c r="S27" s="23">
        <f t="shared" ref="S27:S36" si="3">(Q27-B27)/B27</f>
        <v>-0.58823529411764708</v>
      </c>
      <c r="T27" s="23">
        <f t="shared" ref="T27:T36" si="4">(Q27-P27)/P27</f>
        <v>-0.125</v>
      </c>
      <c r="V27" s="33"/>
      <c r="W27"/>
    </row>
    <row r="28" spans="1:23" ht="15" thickBot="1" x14ac:dyDescent="0.35">
      <c r="A28" s="21" t="s">
        <v>79</v>
      </c>
      <c r="B28" s="1">
        <v>78</v>
      </c>
      <c r="C28" s="1">
        <v>68</v>
      </c>
      <c r="D28" s="1">
        <v>54</v>
      </c>
      <c r="E28" s="1">
        <v>46</v>
      </c>
      <c r="F28" s="1">
        <v>49</v>
      </c>
      <c r="G28" s="1">
        <v>43</v>
      </c>
      <c r="H28" s="1">
        <v>40</v>
      </c>
      <c r="I28" s="1">
        <v>32</v>
      </c>
      <c r="J28" s="1">
        <v>21</v>
      </c>
      <c r="K28" s="1">
        <v>35</v>
      </c>
      <c r="L28" s="19">
        <v>24</v>
      </c>
      <c r="M28" s="19">
        <v>27</v>
      </c>
      <c r="N28" s="19">
        <v>22</v>
      </c>
      <c r="O28" s="19">
        <v>25</v>
      </c>
      <c r="P28" s="19">
        <v>20</v>
      </c>
      <c r="Q28" s="19">
        <v>19</v>
      </c>
      <c r="R28" s="25">
        <f t="shared" si="2"/>
        <v>2.9051987767584098E-2</v>
      </c>
      <c r="S28" s="23">
        <f t="shared" si="3"/>
        <v>-0.75641025641025639</v>
      </c>
      <c r="T28" s="23">
        <f t="shared" si="4"/>
        <v>-0.05</v>
      </c>
      <c r="V28" s="33"/>
      <c r="W28"/>
    </row>
    <row r="29" spans="1:23" ht="15" thickBot="1" x14ac:dyDescent="0.35">
      <c r="A29" s="21" t="s">
        <v>80</v>
      </c>
      <c r="B29" s="1">
        <v>109</v>
      </c>
      <c r="C29" s="1">
        <v>112</v>
      </c>
      <c r="D29" s="1">
        <v>90</v>
      </c>
      <c r="E29" s="1">
        <v>102</v>
      </c>
      <c r="F29" s="1">
        <v>80</v>
      </c>
      <c r="G29" s="1">
        <v>66</v>
      </c>
      <c r="H29" s="1">
        <v>72</v>
      </c>
      <c r="I29" s="1">
        <v>63</v>
      </c>
      <c r="J29" s="1">
        <v>33</v>
      </c>
      <c r="K29" s="1">
        <v>41</v>
      </c>
      <c r="L29" s="19">
        <v>50</v>
      </c>
      <c r="M29" s="19">
        <v>28</v>
      </c>
      <c r="N29" s="19">
        <v>42</v>
      </c>
      <c r="O29" s="19">
        <v>40</v>
      </c>
      <c r="P29" s="19">
        <v>38</v>
      </c>
      <c r="Q29" s="19">
        <v>36</v>
      </c>
      <c r="R29" s="25">
        <f t="shared" si="2"/>
        <v>5.5045871559633031E-2</v>
      </c>
      <c r="S29" s="23">
        <f t="shared" si="3"/>
        <v>-0.66972477064220182</v>
      </c>
      <c r="T29" s="23">
        <f t="shared" si="4"/>
        <v>-5.2631578947368418E-2</v>
      </c>
    </row>
    <row r="30" spans="1:23" ht="15" thickBot="1" x14ac:dyDescent="0.35">
      <c r="A30" s="21" t="s">
        <v>81</v>
      </c>
      <c r="B30" s="1">
        <v>33</v>
      </c>
      <c r="C30" s="1">
        <v>33</v>
      </c>
      <c r="D30" s="1">
        <v>36</v>
      </c>
      <c r="E30" s="1">
        <v>20</v>
      </c>
      <c r="F30" s="1">
        <v>26</v>
      </c>
      <c r="G30" s="1">
        <v>29</v>
      </c>
      <c r="H30" s="1">
        <v>30</v>
      </c>
      <c r="I30" s="1">
        <v>12</v>
      </c>
      <c r="J30" s="1">
        <v>10</v>
      </c>
      <c r="K30" s="1">
        <v>18</v>
      </c>
      <c r="L30" s="19">
        <v>30</v>
      </c>
      <c r="M30" s="19">
        <v>13</v>
      </c>
      <c r="N30" s="19">
        <v>16</v>
      </c>
      <c r="O30" s="19">
        <v>9</v>
      </c>
      <c r="P30" s="19">
        <v>15</v>
      </c>
      <c r="Q30" s="19">
        <v>26</v>
      </c>
      <c r="R30" s="25">
        <f t="shared" si="2"/>
        <v>3.9755351681957186E-2</v>
      </c>
      <c r="S30" s="23">
        <f t="shared" si="3"/>
        <v>-0.21212121212121213</v>
      </c>
      <c r="T30" s="23">
        <f t="shared" si="4"/>
        <v>0.73333333333333328</v>
      </c>
    </row>
    <row r="31" spans="1:23" ht="15" thickBot="1" x14ac:dyDescent="0.35">
      <c r="A31" s="21" t="s">
        <v>82</v>
      </c>
      <c r="B31" s="1">
        <v>160</v>
      </c>
      <c r="C31" s="1">
        <v>169</v>
      </c>
      <c r="D31" s="1">
        <v>152</v>
      </c>
      <c r="E31" s="1">
        <v>110</v>
      </c>
      <c r="F31" s="1">
        <v>84</v>
      </c>
      <c r="G31" s="1">
        <v>76</v>
      </c>
      <c r="H31" s="1">
        <v>91</v>
      </c>
      <c r="I31" s="1">
        <v>84</v>
      </c>
      <c r="J31" s="1">
        <v>77</v>
      </c>
      <c r="K31" s="1">
        <v>63</v>
      </c>
      <c r="L31" s="19">
        <v>73</v>
      </c>
      <c r="M31" s="19">
        <v>64</v>
      </c>
      <c r="N31" s="19">
        <v>58</v>
      </c>
      <c r="O31" s="19">
        <v>58</v>
      </c>
      <c r="P31" s="19">
        <v>39</v>
      </c>
      <c r="Q31" s="19">
        <v>60</v>
      </c>
      <c r="R31" s="25">
        <f t="shared" si="2"/>
        <v>9.1743119266055051E-2</v>
      </c>
      <c r="S31" s="23">
        <f t="shared" si="3"/>
        <v>-0.625</v>
      </c>
      <c r="T31" s="23">
        <f t="shared" si="4"/>
        <v>0.53846153846153844</v>
      </c>
    </row>
    <row r="32" spans="1:23" ht="15" thickBot="1" x14ac:dyDescent="0.35">
      <c r="A32" s="21" t="s">
        <v>83</v>
      </c>
      <c r="B32" s="1">
        <v>129</v>
      </c>
      <c r="C32" s="1">
        <v>128</v>
      </c>
      <c r="D32" s="1">
        <v>132</v>
      </c>
      <c r="E32" s="1">
        <v>111</v>
      </c>
      <c r="F32" s="1">
        <v>125</v>
      </c>
      <c r="G32" s="1">
        <v>78</v>
      </c>
      <c r="H32" s="1">
        <v>72</v>
      </c>
      <c r="I32" s="1">
        <v>53</v>
      </c>
      <c r="J32" s="1">
        <v>52</v>
      </c>
      <c r="K32" s="1">
        <v>62</v>
      </c>
      <c r="L32" s="19">
        <v>67</v>
      </c>
      <c r="M32" s="19">
        <v>52</v>
      </c>
      <c r="N32" s="19">
        <v>44</v>
      </c>
      <c r="O32" s="19">
        <v>48</v>
      </c>
      <c r="P32" s="19">
        <v>49</v>
      </c>
      <c r="Q32" s="19">
        <v>57</v>
      </c>
      <c r="R32" s="25">
        <f t="shared" si="2"/>
        <v>8.7155963302752298E-2</v>
      </c>
      <c r="S32" s="23">
        <f t="shared" si="3"/>
        <v>-0.55813953488372092</v>
      </c>
      <c r="T32" s="23">
        <f t="shared" si="4"/>
        <v>0.16326530612244897</v>
      </c>
    </row>
    <row r="33" spans="1:22" ht="15" thickBot="1" x14ac:dyDescent="0.35">
      <c r="A33" s="21" t="s">
        <v>42</v>
      </c>
      <c r="B33" s="1">
        <v>372</v>
      </c>
      <c r="C33" s="1">
        <v>325</v>
      </c>
      <c r="D33" s="1">
        <v>321</v>
      </c>
      <c r="E33" s="1">
        <v>289</v>
      </c>
      <c r="F33" s="1">
        <v>270</v>
      </c>
      <c r="G33" s="1">
        <v>232</v>
      </c>
      <c r="H33" s="1">
        <v>210</v>
      </c>
      <c r="I33" s="1">
        <v>182</v>
      </c>
      <c r="J33" s="1">
        <v>207</v>
      </c>
      <c r="K33" s="1">
        <v>200</v>
      </c>
      <c r="L33" s="19">
        <v>164</v>
      </c>
      <c r="M33" s="19">
        <v>181</v>
      </c>
      <c r="N33" s="19">
        <v>169</v>
      </c>
      <c r="O33" s="19">
        <v>150</v>
      </c>
      <c r="P33" s="19">
        <v>184</v>
      </c>
      <c r="Q33" s="19">
        <v>159</v>
      </c>
      <c r="R33" s="25">
        <f t="shared" si="2"/>
        <v>0.24311926605504589</v>
      </c>
      <c r="S33" s="23">
        <f t="shared" si="3"/>
        <v>-0.57258064516129037</v>
      </c>
      <c r="T33" s="23">
        <f t="shared" si="4"/>
        <v>-0.1358695652173913</v>
      </c>
    </row>
    <row r="34" spans="1:22" ht="15" thickBot="1" x14ac:dyDescent="0.35">
      <c r="A34" s="21" t="s">
        <v>84</v>
      </c>
      <c r="B34" s="1">
        <v>134</v>
      </c>
      <c r="C34" s="1">
        <v>149</v>
      </c>
      <c r="D34" s="1">
        <v>139</v>
      </c>
      <c r="E34" s="1">
        <v>131</v>
      </c>
      <c r="F34" s="1">
        <v>103</v>
      </c>
      <c r="G34" s="1">
        <v>94</v>
      </c>
      <c r="H34" s="1">
        <v>71</v>
      </c>
      <c r="I34" s="1">
        <v>63</v>
      </c>
      <c r="J34" s="1">
        <v>86</v>
      </c>
      <c r="K34" s="1">
        <v>72</v>
      </c>
      <c r="L34" s="19">
        <v>65</v>
      </c>
      <c r="M34" s="19">
        <v>62</v>
      </c>
      <c r="N34" s="19">
        <v>61</v>
      </c>
      <c r="O34" s="19">
        <v>43</v>
      </c>
      <c r="P34" s="19">
        <v>64</v>
      </c>
      <c r="Q34" s="19">
        <v>47</v>
      </c>
      <c r="R34" s="25">
        <f t="shared" si="2"/>
        <v>7.1865443425076447E-2</v>
      </c>
      <c r="S34" s="23">
        <f t="shared" si="3"/>
        <v>-0.64925373134328357</v>
      </c>
      <c r="T34" s="23">
        <f t="shared" si="4"/>
        <v>-0.265625</v>
      </c>
    </row>
    <row r="35" spans="1:22" ht="15" thickBot="1" x14ac:dyDescent="0.35">
      <c r="A35" s="21" t="s">
        <v>85</v>
      </c>
      <c r="B35" s="1">
        <v>26</v>
      </c>
      <c r="C35" s="1">
        <v>25</v>
      </c>
      <c r="D35" s="1">
        <v>19</v>
      </c>
      <c r="E35" s="1">
        <v>17</v>
      </c>
      <c r="F35" s="1">
        <v>16</v>
      </c>
      <c r="G35" s="1">
        <v>12</v>
      </c>
      <c r="H35" s="1">
        <v>10</v>
      </c>
      <c r="I35" s="1">
        <v>17</v>
      </c>
      <c r="J35" s="1">
        <v>16</v>
      </c>
      <c r="K35" s="1">
        <v>17</v>
      </c>
      <c r="L35" s="19">
        <v>12</v>
      </c>
      <c r="M35" s="19">
        <v>14</v>
      </c>
      <c r="N35" s="19">
        <v>20</v>
      </c>
      <c r="O35" s="19">
        <v>12</v>
      </c>
      <c r="P35" s="19">
        <v>13</v>
      </c>
      <c r="Q35" s="19">
        <v>19</v>
      </c>
      <c r="R35" s="25">
        <f t="shared" si="2"/>
        <v>2.9051987767584098E-2</v>
      </c>
      <c r="S35" s="23">
        <f t="shared" si="3"/>
        <v>-0.26923076923076922</v>
      </c>
      <c r="T35" s="23">
        <f t="shared" si="4"/>
        <v>0.46153846153846156</v>
      </c>
    </row>
    <row r="36" spans="1:22" ht="15" thickBot="1" x14ac:dyDescent="0.35">
      <c r="A36" s="21" t="s">
        <v>86</v>
      </c>
      <c r="B36" s="1">
        <v>52</v>
      </c>
      <c r="C36" s="1">
        <v>62</v>
      </c>
      <c r="D36" s="1">
        <v>48</v>
      </c>
      <c r="E36" s="1">
        <v>53</v>
      </c>
      <c r="F36" s="1">
        <v>38</v>
      </c>
      <c r="G36" s="1">
        <v>53</v>
      </c>
      <c r="H36" s="1">
        <v>32</v>
      </c>
      <c r="I36" s="1">
        <v>40</v>
      </c>
      <c r="J36" s="1">
        <v>45</v>
      </c>
      <c r="K36" s="1">
        <v>45</v>
      </c>
      <c r="L36" s="19">
        <v>36</v>
      </c>
      <c r="M36" s="19">
        <v>55</v>
      </c>
      <c r="N36" s="19">
        <v>39</v>
      </c>
      <c r="O36" s="19">
        <v>30</v>
      </c>
      <c r="P36" s="19">
        <v>36</v>
      </c>
      <c r="Q36" s="19">
        <v>43</v>
      </c>
      <c r="R36" s="25">
        <f t="shared" si="2"/>
        <v>6.5749235474006115E-2</v>
      </c>
      <c r="S36" s="23">
        <f t="shared" si="3"/>
        <v>-0.17307692307692307</v>
      </c>
      <c r="T36" s="23">
        <f t="shared" si="4"/>
        <v>0.19444444444444445</v>
      </c>
    </row>
    <row r="37" spans="1:22" ht="15" thickBot="1" x14ac:dyDescent="0.35">
      <c r="A37" s="21" t="s">
        <v>87</v>
      </c>
      <c r="B37" s="1">
        <v>107</v>
      </c>
      <c r="C37" s="1">
        <v>95</v>
      </c>
      <c r="D37" s="1">
        <v>100</v>
      </c>
      <c r="E37" s="1">
        <v>82</v>
      </c>
      <c r="F37" s="1">
        <v>70</v>
      </c>
      <c r="G37" s="1">
        <v>64</v>
      </c>
      <c r="H37" s="1">
        <v>54</v>
      </c>
      <c r="I37" s="1">
        <v>60</v>
      </c>
      <c r="J37" s="1">
        <v>66</v>
      </c>
      <c r="K37" s="1">
        <v>63</v>
      </c>
      <c r="L37" s="19">
        <v>49</v>
      </c>
      <c r="M37" s="19">
        <v>53</v>
      </c>
      <c r="N37" s="19">
        <v>49</v>
      </c>
      <c r="O37" s="19">
        <v>28</v>
      </c>
      <c r="P37" s="19">
        <v>41</v>
      </c>
      <c r="Q37" s="19">
        <v>44</v>
      </c>
      <c r="R37" s="25">
        <f>Q37/$Q$3</f>
        <v>6.7278287461773695E-2</v>
      </c>
      <c r="S37" s="23">
        <f>(Q37-B37)/B37</f>
        <v>-0.58878504672897192</v>
      </c>
      <c r="T37" s="23">
        <f>(Q37-P37)/P37</f>
        <v>7.3170731707317069E-2</v>
      </c>
      <c r="V37" s="30"/>
    </row>
    <row r="38" spans="1:22" ht="15" thickBot="1" x14ac:dyDescent="0.35">
      <c r="A38" s="37" t="s">
        <v>17</v>
      </c>
      <c r="B38" s="37"/>
      <c r="C38" s="37"/>
      <c r="D38" s="37"/>
      <c r="E38" s="37"/>
      <c r="F38" s="37"/>
      <c r="G38" s="37"/>
      <c r="H38" s="37"/>
      <c r="I38" s="37"/>
      <c r="J38" s="37"/>
      <c r="K38" s="37"/>
      <c r="L38" s="37"/>
      <c r="M38" s="37"/>
      <c r="N38" s="37"/>
      <c r="O38" s="37"/>
      <c r="P38" s="37"/>
      <c r="Q38" s="37"/>
      <c r="R38" s="37"/>
      <c r="S38" s="37"/>
      <c r="T38" s="37"/>
    </row>
    <row r="39" spans="1:22" ht="15" thickBot="1" x14ac:dyDescent="0.35">
      <c r="A39" s="14" t="s">
        <v>18</v>
      </c>
      <c r="B39" s="1">
        <v>724</v>
      </c>
      <c r="C39" s="1">
        <v>744</v>
      </c>
      <c r="D39" s="1">
        <v>646</v>
      </c>
      <c r="E39" s="1">
        <v>593</v>
      </c>
      <c r="F39" s="1">
        <v>559</v>
      </c>
      <c r="G39" s="1">
        <v>499</v>
      </c>
      <c r="H39" s="1">
        <v>464</v>
      </c>
      <c r="I39" s="1">
        <v>401</v>
      </c>
      <c r="J39" s="1">
        <v>388</v>
      </c>
      <c r="K39" s="1">
        <v>427</v>
      </c>
      <c r="L39" s="1">
        <v>340</v>
      </c>
      <c r="M39" s="19">
        <v>367</v>
      </c>
      <c r="N39" s="19">
        <v>370</v>
      </c>
      <c r="O39" s="19">
        <v>325</v>
      </c>
      <c r="P39" s="19">
        <v>314</v>
      </c>
      <c r="Q39" s="19">
        <v>312</v>
      </c>
      <c r="R39" s="25">
        <f>Q39/$Q$3</f>
        <v>0.47706422018348627</v>
      </c>
      <c r="S39" s="23">
        <f>(Q39-B39)/B39</f>
        <v>-0.56906077348066297</v>
      </c>
      <c r="T39" s="23">
        <f>(Q39-P39)/P39</f>
        <v>-6.369426751592357E-3</v>
      </c>
    </row>
    <row r="40" spans="1:22" ht="15" thickBot="1" x14ac:dyDescent="0.35">
      <c r="A40" s="14" t="s">
        <v>19</v>
      </c>
      <c r="B40" s="1">
        <v>888</v>
      </c>
      <c r="C40" s="1">
        <v>809</v>
      </c>
      <c r="D40" s="1">
        <v>810</v>
      </c>
      <c r="E40" s="1">
        <v>665</v>
      </c>
      <c r="F40" s="1">
        <v>582</v>
      </c>
      <c r="G40" s="1">
        <v>489</v>
      </c>
      <c r="H40" s="1">
        <v>415</v>
      </c>
      <c r="I40" s="1">
        <v>394</v>
      </c>
      <c r="J40" s="1">
        <v>405</v>
      </c>
      <c r="K40" s="1">
        <v>397</v>
      </c>
      <c r="L40" s="1">
        <v>391</v>
      </c>
      <c r="M40" s="19">
        <v>333</v>
      </c>
      <c r="N40" s="19">
        <v>318</v>
      </c>
      <c r="O40" s="19">
        <v>259</v>
      </c>
      <c r="P40" s="19">
        <v>310</v>
      </c>
      <c r="Q40" s="19">
        <v>342</v>
      </c>
      <c r="R40" s="25">
        <f>Q40/$Q$3</f>
        <v>0.52293577981651373</v>
      </c>
      <c r="S40" s="23">
        <f>(Q40-B40)/B40</f>
        <v>-0.61486486486486491</v>
      </c>
      <c r="T40" s="23">
        <f>(Q40-P40)/P40</f>
        <v>0.1032258064516129</v>
      </c>
    </row>
    <row r="41" spans="1:22" ht="15" thickBot="1" x14ac:dyDescent="0.35">
      <c r="A41" s="37" t="s">
        <v>41</v>
      </c>
      <c r="B41" s="37"/>
      <c r="C41" s="37"/>
      <c r="D41" s="37"/>
      <c r="E41" s="37"/>
      <c r="F41" s="37"/>
      <c r="G41" s="37"/>
      <c r="H41" s="37"/>
      <c r="I41" s="37"/>
      <c r="J41" s="37"/>
      <c r="K41" s="37"/>
      <c r="L41" s="37"/>
      <c r="M41" s="37"/>
      <c r="N41" s="37"/>
      <c r="O41" s="37"/>
      <c r="P41" s="37"/>
      <c r="Q41" s="37"/>
      <c r="R41" s="37"/>
      <c r="S41" s="37"/>
      <c r="T41" s="37"/>
    </row>
    <row r="42" spans="1:22" ht="28.2" thickBot="1" x14ac:dyDescent="0.35">
      <c r="A42" s="12" t="s">
        <v>20</v>
      </c>
      <c r="B42" s="1">
        <v>140</v>
      </c>
      <c r="C42" s="1">
        <v>120</v>
      </c>
      <c r="D42" s="1">
        <v>108</v>
      </c>
      <c r="E42" s="1">
        <v>87</v>
      </c>
      <c r="F42" s="1">
        <v>81</v>
      </c>
      <c r="G42" s="1">
        <v>57</v>
      </c>
      <c r="H42" s="1">
        <v>79</v>
      </c>
      <c r="I42" s="1">
        <v>56</v>
      </c>
      <c r="J42" s="1">
        <v>53</v>
      </c>
      <c r="K42" s="1">
        <v>45</v>
      </c>
      <c r="L42" s="1">
        <v>54</v>
      </c>
      <c r="M42" s="19">
        <v>61</v>
      </c>
      <c r="N42" s="19">
        <v>50</v>
      </c>
      <c r="O42" s="19">
        <v>34</v>
      </c>
      <c r="P42" s="19">
        <v>38</v>
      </c>
      <c r="Q42" s="19">
        <v>52</v>
      </c>
      <c r="R42" s="25">
        <f>Q42/$Q$3</f>
        <v>7.9510703363914373E-2</v>
      </c>
      <c r="S42" s="23">
        <f>(Q42-B42)/B42</f>
        <v>-0.62857142857142856</v>
      </c>
      <c r="T42" s="23">
        <f>(Q42-P42)/P42</f>
        <v>0.36842105263157893</v>
      </c>
    </row>
    <row r="43" spans="1:22" ht="15" thickBot="1" x14ac:dyDescent="0.35">
      <c r="A43" s="12" t="s">
        <v>21</v>
      </c>
      <c r="B43" s="1">
        <v>529</v>
      </c>
      <c r="C43" s="1">
        <v>507</v>
      </c>
      <c r="D43" s="1">
        <v>480</v>
      </c>
      <c r="E43" s="1">
        <v>404</v>
      </c>
      <c r="F43" s="1">
        <v>332</v>
      </c>
      <c r="G43" s="1">
        <v>264</v>
      </c>
      <c r="H43" s="1">
        <v>204</v>
      </c>
      <c r="I43" s="1">
        <v>240</v>
      </c>
      <c r="J43" s="1">
        <v>225</v>
      </c>
      <c r="K43" s="1">
        <v>256</v>
      </c>
      <c r="L43" s="1">
        <v>234</v>
      </c>
      <c r="M43" s="19">
        <v>163</v>
      </c>
      <c r="N43" s="19">
        <v>162</v>
      </c>
      <c r="O43" s="19">
        <v>121</v>
      </c>
      <c r="P43" s="19">
        <v>129</v>
      </c>
      <c r="Q43" s="19">
        <v>144</v>
      </c>
      <c r="R43" s="25">
        <f>Q43/$Q$3</f>
        <v>0.22018348623853212</v>
      </c>
      <c r="S43" s="23">
        <f>(Q43-B43)/B43</f>
        <v>-0.72778827977315685</v>
      </c>
      <c r="T43" s="23">
        <f>(Q43-P43)/P43</f>
        <v>0.11627906976744186</v>
      </c>
    </row>
    <row r="44" spans="1:22" ht="15" thickBot="1" x14ac:dyDescent="0.35">
      <c r="A44" s="12" t="s">
        <v>22</v>
      </c>
      <c r="B44" s="1">
        <v>380</v>
      </c>
      <c r="C44" s="1">
        <v>364</v>
      </c>
      <c r="D44" s="1">
        <v>347</v>
      </c>
      <c r="E44" s="1">
        <v>290</v>
      </c>
      <c r="F44" s="1">
        <v>260</v>
      </c>
      <c r="G44" s="1">
        <v>241</v>
      </c>
      <c r="H44" s="1">
        <v>205</v>
      </c>
      <c r="I44" s="1">
        <v>186</v>
      </c>
      <c r="J44" s="1">
        <v>189</v>
      </c>
      <c r="K44" s="1">
        <v>205</v>
      </c>
      <c r="L44" s="1">
        <v>180</v>
      </c>
      <c r="M44" s="19">
        <v>172</v>
      </c>
      <c r="N44" s="19">
        <v>172</v>
      </c>
      <c r="O44" s="19">
        <v>134</v>
      </c>
      <c r="P44" s="19">
        <v>177</v>
      </c>
      <c r="Q44" s="19">
        <v>167</v>
      </c>
      <c r="R44" s="25">
        <f t="shared" ref="R44:R45" si="5">Q44/$Q$3</f>
        <v>0.25535168195718655</v>
      </c>
      <c r="S44" s="23">
        <f t="shared" ref="S44:S45" si="6">(Q44-B44)/B44</f>
        <v>-0.56052631578947365</v>
      </c>
      <c r="T44" s="23">
        <f t="shared" ref="T44:T45" si="7">(Q44-P44)/P44</f>
        <v>-5.6497175141242938E-2</v>
      </c>
    </row>
    <row r="45" spans="1:22" ht="15" thickBot="1" x14ac:dyDescent="0.35">
      <c r="A45" s="12" t="s">
        <v>23</v>
      </c>
      <c r="B45" s="1">
        <v>528</v>
      </c>
      <c r="C45" s="1">
        <v>525</v>
      </c>
      <c r="D45" s="1">
        <v>488</v>
      </c>
      <c r="E45" s="1">
        <v>453</v>
      </c>
      <c r="F45" s="1">
        <v>425</v>
      </c>
      <c r="G45" s="1">
        <v>384</v>
      </c>
      <c r="H45" s="1">
        <v>357</v>
      </c>
      <c r="I45" s="1">
        <v>288</v>
      </c>
      <c r="J45" s="1">
        <v>308</v>
      </c>
      <c r="K45" s="1">
        <v>308</v>
      </c>
      <c r="L45" s="1">
        <v>249</v>
      </c>
      <c r="M45" s="19">
        <v>287</v>
      </c>
      <c r="N45" s="19">
        <v>281</v>
      </c>
      <c r="O45" s="19">
        <v>275</v>
      </c>
      <c r="P45" s="19">
        <v>268</v>
      </c>
      <c r="Q45" s="19">
        <v>275</v>
      </c>
      <c r="R45" s="25">
        <f t="shared" si="5"/>
        <v>0.42048929663608564</v>
      </c>
      <c r="S45" s="23">
        <f t="shared" si="6"/>
        <v>-0.47916666666666669</v>
      </c>
      <c r="T45" s="23">
        <f t="shared" si="7"/>
        <v>2.6119402985074626E-2</v>
      </c>
    </row>
    <row r="46" spans="1:22" ht="15" thickBot="1" x14ac:dyDescent="0.35">
      <c r="A46" s="12" t="s">
        <v>24</v>
      </c>
      <c r="B46" s="1">
        <v>35</v>
      </c>
      <c r="C46" s="1">
        <v>37</v>
      </c>
      <c r="D46" s="1">
        <v>33</v>
      </c>
      <c r="E46" s="1">
        <v>24</v>
      </c>
      <c r="F46" s="1">
        <v>43</v>
      </c>
      <c r="G46" s="1">
        <v>42</v>
      </c>
      <c r="H46" s="1">
        <v>34</v>
      </c>
      <c r="I46" s="1">
        <v>25</v>
      </c>
      <c r="J46" s="1">
        <v>18</v>
      </c>
      <c r="K46" s="1">
        <v>10</v>
      </c>
      <c r="L46" s="1">
        <v>14</v>
      </c>
      <c r="M46" s="1">
        <v>17</v>
      </c>
      <c r="N46" s="1">
        <v>23</v>
      </c>
      <c r="O46" s="1">
        <v>20</v>
      </c>
      <c r="P46" s="1">
        <v>12</v>
      </c>
      <c r="Q46" s="1">
        <v>16</v>
      </c>
      <c r="R46" s="25">
        <f>Q46/$Q$3</f>
        <v>2.4464831804281346E-2</v>
      </c>
      <c r="S46" s="23">
        <f>(Q46-B46)/B46</f>
        <v>-0.54285714285714282</v>
      </c>
      <c r="T46" s="23">
        <f>(Q46-P46)/P46</f>
        <v>0.33333333333333331</v>
      </c>
    </row>
    <row r="47" spans="1:22" ht="15" thickBot="1" x14ac:dyDescent="0.35">
      <c r="A47" s="37" t="s">
        <v>52</v>
      </c>
      <c r="B47" s="37"/>
      <c r="C47" s="37"/>
      <c r="D47" s="37"/>
      <c r="E47" s="37"/>
      <c r="F47" s="37"/>
      <c r="G47" s="37"/>
      <c r="H47" s="37"/>
      <c r="I47" s="37"/>
      <c r="J47" s="37"/>
      <c r="K47" s="37"/>
      <c r="L47" s="37"/>
      <c r="M47" s="37"/>
      <c r="N47" s="37"/>
      <c r="O47" s="37"/>
      <c r="P47" s="37"/>
      <c r="Q47" s="37"/>
      <c r="R47" s="37"/>
      <c r="S47" s="37"/>
      <c r="T47" s="37"/>
    </row>
    <row r="48" spans="1:22" ht="15" thickBot="1" x14ac:dyDescent="0.35">
      <c r="A48" s="13" t="s">
        <v>57</v>
      </c>
      <c r="B48" s="2">
        <v>126</v>
      </c>
      <c r="C48" s="2">
        <v>104</v>
      </c>
      <c r="D48" s="2">
        <v>98</v>
      </c>
      <c r="E48" s="2">
        <v>85</v>
      </c>
      <c r="F48" s="2">
        <v>67</v>
      </c>
      <c r="G48" s="2">
        <v>75</v>
      </c>
      <c r="H48" s="2">
        <v>69</v>
      </c>
      <c r="I48" s="2">
        <v>54</v>
      </c>
      <c r="J48" s="2">
        <v>57</v>
      </c>
      <c r="K48" s="2">
        <v>64</v>
      </c>
      <c r="L48" s="2">
        <v>54</v>
      </c>
      <c r="M48" s="28">
        <v>38</v>
      </c>
      <c r="N48" s="28">
        <v>44</v>
      </c>
      <c r="O48" s="28">
        <v>50</v>
      </c>
      <c r="P48" s="28">
        <v>37</v>
      </c>
      <c r="Q48" s="28">
        <v>54</v>
      </c>
      <c r="R48" s="25">
        <f>Q48/$Q$3</f>
        <v>8.2568807339449546E-2</v>
      </c>
      <c r="S48" s="23">
        <f>(Q48-B48)/B48</f>
        <v>-0.5714285714285714</v>
      </c>
      <c r="T48" s="23">
        <f>(Q48-P48)/P48</f>
        <v>0.45945945945945948</v>
      </c>
    </row>
    <row r="49" spans="1:22" ht="15" thickBot="1" x14ac:dyDescent="0.35">
      <c r="A49" s="13" t="s">
        <v>58</v>
      </c>
      <c r="B49" s="2">
        <v>105</v>
      </c>
      <c r="C49" s="2">
        <v>92</v>
      </c>
      <c r="D49" s="2">
        <v>108</v>
      </c>
      <c r="E49" s="2">
        <v>79</v>
      </c>
      <c r="F49" s="2">
        <v>70</v>
      </c>
      <c r="G49" s="2">
        <v>60</v>
      </c>
      <c r="H49" s="2">
        <v>55</v>
      </c>
      <c r="I49" s="2">
        <v>51</v>
      </c>
      <c r="J49" s="2">
        <v>52</v>
      </c>
      <c r="K49" s="2">
        <v>57</v>
      </c>
      <c r="L49" s="2">
        <v>56</v>
      </c>
      <c r="M49" s="28">
        <v>37</v>
      </c>
      <c r="N49" s="28">
        <v>39</v>
      </c>
      <c r="O49" s="28">
        <v>44</v>
      </c>
      <c r="P49" s="28">
        <v>31</v>
      </c>
      <c r="Q49" s="28">
        <v>31</v>
      </c>
      <c r="R49" s="25">
        <f t="shared" ref="R49:R59" si="8">Q49/$Q$3</f>
        <v>4.7400611620795105E-2</v>
      </c>
      <c r="S49" s="23">
        <f t="shared" ref="S49:S59" si="9">(Q49-B49)/B49</f>
        <v>-0.70476190476190481</v>
      </c>
      <c r="T49" s="23">
        <f>(Q49-P49)/P49</f>
        <v>0</v>
      </c>
    </row>
    <row r="50" spans="1:22" ht="15" thickBot="1" x14ac:dyDescent="0.35">
      <c r="A50" s="13" t="s">
        <v>59</v>
      </c>
      <c r="B50" s="2">
        <v>133</v>
      </c>
      <c r="C50" s="2">
        <v>120</v>
      </c>
      <c r="D50" s="2">
        <v>107</v>
      </c>
      <c r="E50" s="2">
        <v>103</v>
      </c>
      <c r="F50" s="2">
        <v>85</v>
      </c>
      <c r="G50" s="2">
        <v>71</v>
      </c>
      <c r="H50" s="2">
        <v>55</v>
      </c>
      <c r="I50" s="2">
        <v>50</v>
      </c>
      <c r="J50" s="2">
        <v>55</v>
      </c>
      <c r="K50" s="2">
        <v>54</v>
      </c>
      <c r="L50" s="2">
        <v>41</v>
      </c>
      <c r="M50" s="28">
        <v>69</v>
      </c>
      <c r="N50" s="28">
        <v>39</v>
      </c>
      <c r="O50" s="28">
        <v>26</v>
      </c>
      <c r="P50" s="28">
        <v>35</v>
      </c>
      <c r="Q50" s="28">
        <v>32</v>
      </c>
      <c r="R50" s="25">
        <f t="shared" si="8"/>
        <v>4.8929663608562692E-2</v>
      </c>
      <c r="S50" s="23">
        <f t="shared" si="9"/>
        <v>-0.75939849624060152</v>
      </c>
      <c r="T50" s="23">
        <f>(Q50-P50)/P50</f>
        <v>-8.5714285714285715E-2</v>
      </c>
    </row>
    <row r="51" spans="1:22" ht="15" thickBot="1" x14ac:dyDescent="0.35">
      <c r="A51" s="13" t="s">
        <v>60</v>
      </c>
      <c r="B51" s="2">
        <v>137</v>
      </c>
      <c r="C51" s="2">
        <v>127</v>
      </c>
      <c r="D51" s="2">
        <v>114</v>
      </c>
      <c r="E51" s="2">
        <v>96</v>
      </c>
      <c r="F51" s="2">
        <v>85</v>
      </c>
      <c r="G51" s="2">
        <v>70</v>
      </c>
      <c r="H51" s="2">
        <v>70</v>
      </c>
      <c r="I51" s="2">
        <v>56</v>
      </c>
      <c r="J51" s="2">
        <v>67</v>
      </c>
      <c r="K51" s="2">
        <v>68</v>
      </c>
      <c r="L51" s="2">
        <v>51</v>
      </c>
      <c r="M51" s="28">
        <v>54</v>
      </c>
      <c r="N51" s="28">
        <v>50</v>
      </c>
      <c r="O51" s="28">
        <v>23</v>
      </c>
      <c r="P51" s="28">
        <v>36</v>
      </c>
      <c r="Q51" s="28">
        <v>59</v>
      </c>
      <c r="R51" s="25">
        <f t="shared" si="8"/>
        <v>9.0214067278287458E-2</v>
      </c>
      <c r="S51" s="23">
        <f t="shared" si="9"/>
        <v>-0.56934306569343063</v>
      </c>
      <c r="T51" s="23">
        <f>(Q51-P51)/P51</f>
        <v>0.63888888888888884</v>
      </c>
    </row>
    <row r="52" spans="1:22" ht="15" thickBot="1" x14ac:dyDescent="0.35">
      <c r="A52" s="13" t="s">
        <v>61</v>
      </c>
      <c r="B52" s="2">
        <v>128</v>
      </c>
      <c r="C52" s="2">
        <v>116</v>
      </c>
      <c r="D52" s="2">
        <v>120</v>
      </c>
      <c r="E52" s="2">
        <v>100</v>
      </c>
      <c r="F52" s="2">
        <v>71</v>
      </c>
      <c r="G52" s="2">
        <v>82</v>
      </c>
      <c r="H52" s="2">
        <v>55</v>
      </c>
      <c r="I52" s="2">
        <v>67</v>
      </c>
      <c r="J52" s="2">
        <v>62</v>
      </c>
      <c r="K52" s="2">
        <v>76</v>
      </c>
      <c r="L52" s="2">
        <v>52</v>
      </c>
      <c r="M52" s="28">
        <v>53</v>
      </c>
      <c r="N52" s="28">
        <v>65</v>
      </c>
      <c r="O52" s="28">
        <v>52</v>
      </c>
      <c r="P52" s="28">
        <v>63</v>
      </c>
      <c r="Q52" s="28">
        <v>54</v>
      </c>
      <c r="R52" s="25">
        <f t="shared" si="8"/>
        <v>8.2568807339449546E-2</v>
      </c>
      <c r="S52" s="23">
        <f t="shared" si="9"/>
        <v>-0.578125</v>
      </c>
      <c r="T52" s="23">
        <f>(Q52-P52)/P52</f>
        <v>-0.14285714285714285</v>
      </c>
    </row>
    <row r="53" spans="1:22" ht="15" thickBot="1" x14ac:dyDescent="0.35">
      <c r="A53" s="13" t="s">
        <v>62</v>
      </c>
      <c r="B53" s="2">
        <v>108</v>
      </c>
      <c r="C53" s="2">
        <v>152</v>
      </c>
      <c r="D53" s="2">
        <v>140</v>
      </c>
      <c r="E53" s="2">
        <v>108</v>
      </c>
      <c r="F53" s="2">
        <v>106</v>
      </c>
      <c r="G53" s="2">
        <v>83</v>
      </c>
      <c r="H53" s="2">
        <v>79</v>
      </c>
      <c r="I53" s="2">
        <v>70</v>
      </c>
      <c r="J53" s="2">
        <v>69</v>
      </c>
      <c r="K53" s="2">
        <v>69</v>
      </c>
      <c r="L53" s="2">
        <v>63</v>
      </c>
      <c r="M53" s="28">
        <v>49</v>
      </c>
      <c r="N53" s="28">
        <v>74</v>
      </c>
      <c r="O53" s="28">
        <v>50</v>
      </c>
      <c r="P53" s="28">
        <v>49</v>
      </c>
      <c r="Q53" s="28">
        <v>58</v>
      </c>
      <c r="R53" s="25">
        <f t="shared" si="8"/>
        <v>8.8685015290519878E-2</v>
      </c>
      <c r="S53" s="23">
        <f t="shared" si="9"/>
        <v>-0.46296296296296297</v>
      </c>
      <c r="T53" s="23">
        <f>(Q53-P53)/P53</f>
        <v>0.18367346938775511</v>
      </c>
    </row>
    <row r="54" spans="1:22" ht="15" thickBot="1" x14ac:dyDescent="0.35">
      <c r="A54" s="13" t="s">
        <v>90</v>
      </c>
      <c r="B54" s="2">
        <v>170</v>
      </c>
      <c r="C54" s="2">
        <v>150</v>
      </c>
      <c r="D54" s="2">
        <v>144</v>
      </c>
      <c r="E54" s="2">
        <v>105</v>
      </c>
      <c r="F54" s="2">
        <v>130</v>
      </c>
      <c r="G54" s="2">
        <v>105</v>
      </c>
      <c r="H54" s="2">
        <v>85</v>
      </c>
      <c r="I54" s="2">
        <v>79</v>
      </c>
      <c r="J54" s="2">
        <v>76</v>
      </c>
      <c r="K54" s="2">
        <v>79</v>
      </c>
      <c r="L54" s="2">
        <v>73</v>
      </c>
      <c r="M54" s="28">
        <v>75</v>
      </c>
      <c r="N54" s="28">
        <v>70</v>
      </c>
      <c r="O54" s="28">
        <v>57</v>
      </c>
      <c r="P54" s="28">
        <v>74</v>
      </c>
      <c r="Q54" s="28">
        <v>68</v>
      </c>
      <c r="R54" s="25">
        <f t="shared" si="8"/>
        <v>0.10397553516819572</v>
      </c>
      <c r="S54" s="23">
        <f t="shared" si="9"/>
        <v>-0.6</v>
      </c>
      <c r="T54" s="23">
        <f>(Q54-P54)/P54</f>
        <v>-8.1081081081081086E-2</v>
      </c>
    </row>
    <row r="55" spans="1:22" ht="15" thickBot="1" x14ac:dyDescent="0.35">
      <c r="A55" s="13" t="s">
        <v>63</v>
      </c>
      <c r="B55" s="2">
        <v>143</v>
      </c>
      <c r="C55" s="2">
        <v>207</v>
      </c>
      <c r="D55" s="2">
        <v>137</v>
      </c>
      <c r="E55" s="2">
        <v>149</v>
      </c>
      <c r="F55" s="2">
        <v>119</v>
      </c>
      <c r="G55" s="2">
        <v>95</v>
      </c>
      <c r="H55" s="2">
        <v>119</v>
      </c>
      <c r="I55" s="2">
        <v>87</v>
      </c>
      <c r="J55" s="2">
        <v>96</v>
      </c>
      <c r="K55" s="2">
        <v>81</v>
      </c>
      <c r="L55" s="2">
        <v>76</v>
      </c>
      <c r="M55" s="28">
        <v>70</v>
      </c>
      <c r="N55" s="28">
        <v>80</v>
      </c>
      <c r="O55" s="28">
        <v>68</v>
      </c>
      <c r="P55" s="28">
        <v>69</v>
      </c>
      <c r="Q55" s="28">
        <v>54</v>
      </c>
      <c r="R55" s="25">
        <f t="shared" si="8"/>
        <v>8.2568807339449546E-2</v>
      </c>
      <c r="S55" s="23">
        <f t="shared" si="9"/>
        <v>-0.6223776223776224</v>
      </c>
      <c r="T55" s="23">
        <f>(Q55-P55)/P55</f>
        <v>-0.21739130434782608</v>
      </c>
    </row>
    <row r="56" spans="1:22" ht="15" thickBot="1" x14ac:dyDescent="0.35">
      <c r="A56" s="13" t="s">
        <v>64</v>
      </c>
      <c r="B56" s="2">
        <v>146</v>
      </c>
      <c r="C56" s="2">
        <v>132</v>
      </c>
      <c r="D56" s="2">
        <v>141</v>
      </c>
      <c r="E56" s="2">
        <v>117</v>
      </c>
      <c r="F56" s="2">
        <v>112</v>
      </c>
      <c r="G56" s="2">
        <v>94</v>
      </c>
      <c r="H56" s="2">
        <v>93</v>
      </c>
      <c r="I56" s="2">
        <v>72</v>
      </c>
      <c r="J56" s="2">
        <v>64</v>
      </c>
      <c r="K56" s="2">
        <v>69</v>
      </c>
      <c r="L56" s="2">
        <v>78</v>
      </c>
      <c r="M56" s="28">
        <v>58</v>
      </c>
      <c r="N56" s="28">
        <v>70</v>
      </c>
      <c r="O56" s="28">
        <v>68</v>
      </c>
      <c r="P56" s="28">
        <v>73</v>
      </c>
      <c r="Q56" s="28">
        <v>63</v>
      </c>
      <c r="R56" s="25">
        <f t="shared" si="8"/>
        <v>9.6330275229357804E-2</v>
      </c>
      <c r="S56" s="23">
        <f t="shared" si="9"/>
        <v>-0.56849315068493156</v>
      </c>
      <c r="T56" s="23">
        <f>(Q56-P56)/P56</f>
        <v>-0.13698630136986301</v>
      </c>
    </row>
    <row r="57" spans="1:22" ht="15" thickBot="1" x14ac:dyDescent="0.35">
      <c r="A57" s="13" t="s">
        <v>65</v>
      </c>
      <c r="B57" s="2">
        <v>145</v>
      </c>
      <c r="C57" s="2">
        <v>140</v>
      </c>
      <c r="D57" s="2">
        <v>154</v>
      </c>
      <c r="E57" s="2">
        <v>123</v>
      </c>
      <c r="F57" s="2">
        <v>106</v>
      </c>
      <c r="G57" s="2">
        <v>96</v>
      </c>
      <c r="H57" s="2">
        <v>69</v>
      </c>
      <c r="I57" s="2">
        <v>72</v>
      </c>
      <c r="J57" s="2">
        <v>59</v>
      </c>
      <c r="K57" s="2">
        <v>84</v>
      </c>
      <c r="L57" s="2">
        <v>70</v>
      </c>
      <c r="M57" s="28">
        <v>63</v>
      </c>
      <c r="N57" s="28">
        <v>63</v>
      </c>
      <c r="O57" s="28">
        <v>65</v>
      </c>
      <c r="P57" s="28">
        <v>48</v>
      </c>
      <c r="Q57" s="28">
        <v>73</v>
      </c>
      <c r="R57" s="25">
        <f t="shared" si="8"/>
        <v>0.11162079510703364</v>
      </c>
      <c r="S57" s="23">
        <f t="shared" si="9"/>
        <v>-0.49655172413793103</v>
      </c>
      <c r="T57" s="23">
        <f>(Q57-P57)/P57</f>
        <v>0.52083333333333337</v>
      </c>
    </row>
    <row r="58" spans="1:22" ht="15" thickBot="1" x14ac:dyDescent="0.35">
      <c r="A58" s="13" t="s">
        <v>66</v>
      </c>
      <c r="B58" s="2">
        <v>125</v>
      </c>
      <c r="C58" s="2">
        <v>109</v>
      </c>
      <c r="D58" s="2">
        <v>94</v>
      </c>
      <c r="E58" s="2">
        <v>88</v>
      </c>
      <c r="F58" s="2">
        <v>93</v>
      </c>
      <c r="G58" s="2">
        <v>79</v>
      </c>
      <c r="H58" s="2">
        <v>67</v>
      </c>
      <c r="I58" s="2">
        <v>63</v>
      </c>
      <c r="J58" s="2">
        <v>60</v>
      </c>
      <c r="K58" s="2">
        <v>65</v>
      </c>
      <c r="L58" s="2">
        <v>52</v>
      </c>
      <c r="M58" s="28">
        <v>63</v>
      </c>
      <c r="N58" s="28">
        <v>43</v>
      </c>
      <c r="O58" s="28">
        <v>51</v>
      </c>
      <c r="P58" s="28">
        <v>62</v>
      </c>
      <c r="Q58" s="28">
        <v>54</v>
      </c>
      <c r="R58" s="25">
        <f t="shared" si="8"/>
        <v>8.2568807339449546E-2</v>
      </c>
      <c r="S58" s="23">
        <f t="shared" si="9"/>
        <v>-0.56799999999999995</v>
      </c>
      <c r="T58" s="23">
        <f>(Q58-P58)/P58</f>
        <v>-0.12903225806451613</v>
      </c>
    </row>
    <row r="59" spans="1:22" ht="15" thickBot="1" x14ac:dyDescent="0.35">
      <c r="A59" s="13" t="s">
        <v>67</v>
      </c>
      <c r="B59" s="2">
        <v>146</v>
      </c>
      <c r="C59" s="2">
        <v>104</v>
      </c>
      <c r="D59" s="2">
        <v>99</v>
      </c>
      <c r="E59" s="2">
        <v>105</v>
      </c>
      <c r="F59" s="2">
        <v>97</v>
      </c>
      <c r="G59" s="2">
        <v>78</v>
      </c>
      <c r="H59" s="2">
        <v>63</v>
      </c>
      <c r="I59" s="2">
        <v>74</v>
      </c>
      <c r="J59" s="2">
        <v>76</v>
      </c>
      <c r="K59" s="2">
        <v>58</v>
      </c>
      <c r="L59" s="2">
        <v>65</v>
      </c>
      <c r="M59" s="28">
        <v>71</v>
      </c>
      <c r="N59" s="28">
        <v>51</v>
      </c>
      <c r="O59" s="28">
        <v>30</v>
      </c>
      <c r="P59" s="28">
        <v>47</v>
      </c>
      <c r="Q59" s="28">
        <v>54</v>
      </c>
      <c r="R59" s="25">
        <f t="shared" si="8"/>
        <v>8.2568807339449546E-2</v>
      </c>
      <c r="S59" s="23">
        <f t="shared" si="9"/>
        <v>-0.63013698630136983</v>
      </c>
      <c r="T59" s="23">
        <f>(Q59-P59)/P59</f>
        <v>0.14893617021276595</v>
      </c>
      <c r="V59" s="30"/>
    </row>
    <row r="60" spans="1:22" ht="15" thickBot="1" x14ac:dyDescent="0.35">
      <c r="A60" s="37" t="s">
        <v>51</v>
      </c>
      <c r="B60" s="37"/>
      <c r="C60" s="37"/>
      <c r="D60" s="37"/>
      <c r="E60" s="37"/>
      <c r="F60" s="37"/>
      <c r="G60" s="37"/>
      <c r="H60" s="37"/>
      <c r="I60" s="37"/>
      <c r="J60" s="37"/>
      <c r="K60" s="37"/>
      <c r="L60" s="37"/>
      <c r="M60" s="37"/>
      <c r="N60" s="37"/>
      <c r="O60" s="37"/>
      <c r="P60" s="37"/>
      <c r="Q60" s="37"/>
      <c r="R60" s="37"/>
      <c r="S60" s="37"/>
      <c r="T60" s="37"/>
    </row>
    <row r="61" spans="1:22" ht="15" thickBot="1" x14ac:dyDescent="0.35">
      <c r="A61" s="21" t="s">
        <v>68</v>
      </c>
      <c r="B61" s="2">
        <v>295</v>
      </c>
      <c r="C61" s="2">
        <v>281</v>
      </c>
      <c r="D61" s="2">
        <v>283</v>
      </c>
      <c r="E61" s="2">
        <v>220</v>
      </c>
      <c r="F61" s="2">
        <v>188</v>
      </c>
      <c r="G61" s="2">
        <v>169</v>
      </c>
      <c r="H61" s="2">
        <v>149</v>
      </c>
      <c r="I61" s="2">
        <v>144</v>
      </c>
      <c r="J61" s="2">
        <v>155</v>
      </c>
      <c r="K61" s="2">
        <v>150</v>
      </c>
      <c r="L61" s="2">
        <v>118</v>
      </c>
      <c r="M61" s="28">
        <v>123</v>
      </c>
      <c r="N61" s="28">
        <v>138</v>
      </c>
      <c r="O61" s="28">
        <v>84</v>
      </c>
      <c r="P61" s="28">
        <v>100</v>
      </c>
      <c r="Q61" s="28">
        <v>101</v>
      </c>
      <c r="R61" s="25">
        <f>Q61/$Q$3</f>
        <v>0.15443425076452599</v>
      </c>
      <c r="S61" s="23">
        <f>(Q61-B61)/B61</f>
        <v>-0.65762711864406775</v>
      </c>
      <c r="T61" s="23">
        <f>(Q61-P61)/P61</f>
        <v>0.01</v>
      </c>
    </row>
    <row r="62" spans="1:22" ht="15" thickBot="1" x14ac:dyDescent="0.35">
      <c r="A62" s="21" t="s">
        <v>69</v>
      </c>
      <c r="B62" s="2">
        <v>190</v>
      </c>
      <c r="C62" s="2">
        <v>205</v>
      </c>
      <c r="D62" s="2">
        <v>192</v>
      </c>
      <c r="E62" s="2">
        <v>168</v>
      </c>
      <c r="F62" s="2">
        <v>171</v>
      </c>
      <c r="G62" s="2">
        <v>121</v>
      </c>
      <c r="H62" s="2">
        <v>110</v>
      </c>
      <c r="I62" s="2">
        <v>90</v>
      </c>
      <c r="J62" s="2">
        <v>105</v>
      </c>
      <c r="K62" s="2">
        <v>95</v>
      </c>
      <c r="L62" s="2">
        <v>113</v>
      </c>
      <c r="M62" s="28">
        <v>85</v>
      </c>
      <c r="N62" s="28">
        <v>103</v>
      </c>
      <c r="O62" s="28">
        <v>71</v>
      </c>
      <c r="P62" s="28">
        <v>96</v>
      </c>
      <c r="Q62" s="28">
        <v>89</v>
      </c>
      <c r="R62" s="25">
        <f>Q62/$Q$3</f>
        <v>0.13608562691131498</v>
      </c>
      <c r="S62" s="23">
        <f>(Q62-B62)/B62</f>
        <v>-0.53157894736842104</v>
      </c>
      <c r="T62" s="23">
        <f>(Q62-P62)/P62</f>
        <v>-7.2916666666666671E-2</v>
      </c>
    </row>
    <row r="63" spans="1:22" ht="15" thickBot="1" x14ac:dyDescent="0.35">
      <c r="A63" s="22" t="s">
        <v>70</v>
      </c>
      <c r="B63" s="2">
        <v>198</v>
      </c>
      <c r="C63" s="2">
        <v>198</v>
      </c>
      <c r="D63" s="2">
        <v>187</v>
      </c>
      <c r="E63" s="2">
        <v>161</v>
      </c>
      <c r="F63" s="2">
        <v>153</v>
      </c>
      <c r="G63" s="2">
        <v>123</v>
      </c>
      <c r="H63" s="2">
        <v>111</v>
      </c>
      <c r="I63" s="2">
        <v>126</v>
      </c>
      <c r="J63" s="2">
        <v>95</v>
      </c>
      <c r="K63" s="2">
        <v>109</v>
      </c>
      <c r="L63" s="2">
        <v>107</v>
      </c>
      <c r="M63" s="28">
        <v>81</v>
      </c>
      <c r="N63" s="28">
        <v>80</v>
      </c>
      <c r="O63" s="28">
        <v>81</v>
      </c>
      <c r="P63" s="28">
        <v>75</v>
      </c>
      <c r="Q63" s="28">
        <v>95</v>
      </c>
      <c r="R63" s="25">
        <f t="shared" ref="R63:R66" si="10">Q63/$Q$3</f>
        <v>0.14525993883792049</v>
      </c>
      <c r="S63" s="23">
        <f t="shared" ref="S63:S66" si="11">(Q63-B63)/B63</f>
        <v>-0.52020202020202022</v>
      </c>
      <c r="T63" s="23">
        <f>(Q63-P63)/P63</f>
        <v>0.26666666666666666</v>
      </c>
    </row>
    <row r="64" spans="1:22" ht="15" thickBot="1" x14ac:dyDescent="0.35">
      <c r="A64" s="21" t="s">
        <v>71</v>
      </c>
      <c r="B64" s="2">
        <v>199</v>
      </c>
      <c r="C64" s="2">
        <v>174</v>
      </c>
      <c r="D64" s="2">
        <v>192</v>
      </c>
      <c r="E64" s="2">
        <v>162</v>
      </c>
      <c r="F64" s="2">
        <v>156</v>
      </c>
      <c r="G64" s="2">
        <v>108</v>
      </c>
      <c r="H64" s="2">
        <v>113</v>
      </c>
      <c r="I64" s="2">
        <v>96</v>
      </c>
      <c r="J64" s="2">
        <v>95</v>
      </c>
      <c r="K64" s="2">
        <v>105</v>
      </c>
      <c r="L64" s="2">
        <v>70</v>
      </c>
      <c r="M64" s="28">
        <v>99</v>
      </c>
      <c r="N64" s="28">
        <v>82</v>
      </c>
      <c r="O64" s="28">
        <v>82</v>
      </c>
      <c r="P64" s="28">
        <v>83</v>
      </c>
      <c r="Q64" s="28">
        <v>90</v>
      </c>
      <c r="R64" s="25">
        <f t="shared" si="10"/>
        <v>0.13761467889908258</v>
      </c>
      <c r="S64" s="23">
        <f t="shared" si="11"/>
        <v>-0.54773869346733672</v>
      </c>
      <c r="T64" s="23">
        <f>(Q64-P64)/P64</f>
        <v>8.4337349397590355E-2</v>
      </c>
    </row>
    <row r="65" spans="1:22" ht="15" thickBot="1" x14ac:dyDescent="0.35">
      <c r="A65" s="21" t="s">
        <v>72</v>
      </c>
      <c r="B65" s="2">
        <v>190</v>
      </c>
      <c r="C65" s="2">
        <v>178</v>
      </c>
      <c r="D65" s="2">
        <v>174</v>
      </c>
      <c r="E65" s="2">
        <v>162</v>
      </c>
      <c r="F65" s="2">
        <v>145</v>
      </c>
      <c r="G65" s="2">
        <v>102</v>
      </c>
      <c r="H65" s="2">
        <v>143</v>
      </c>
      <c r="I65" s="2">
        <v>90</v>
      </c>
      <c r="J65" s="2">
        <v>126</v>
      </c>
      <c r="K65" s="2">
        <v>114</v>
      </c>
      <c r="L65" s="2">
        <v>98</v>
      </c>
      <c r="M65" s="28">
        <v>93</v>
      </c>
      <c r="N65" s="28">
        <v>78</v>
      </c>
      <c r="O65" s="28">
        <v>89</v>
      </c>
      <c r="P65" s="28">
        <v>84</v>
      </c>
      <c r="Q65" s="28">
        <v>85</v>
      </c>
      <c r="R65" s="25">
        <f t="shared" si="10"/>
        <v>0.12996941896024464</v>
      </c>
      <c r="S65" s="23">
        <f t="shared" si="11"/>
        <v>-0.55263157894736847</v>
      </c>
      <c r="T65" s="23">
        <f>(Q65-P65)/P65</f>
        <v>1.1904761904761904E-2</v>
      </c>
    </row>
    <row r="66" spans="1:22" ht="15" thickBot="1" x14ac:dyDescent="0.35">
      <c r="A66" s="21" t="s">
        <v>73</v>
      </c>
      <c r="B66" s="2">
        <v>251</v>
      </c>
      <c r="C66" s="2">
        <v>232</v>
      </c>
      <c r="D66" s="2">
        <v>201</v>
      </c>
      <c r="E66" s="2">
        <v>187</v>
      </c>
      <c r="F66" s="2">
        <v>148</v>
      </c>
      <c r="G66" s="2">
        <v>183</v>
      </c>
      <c r="H66" s="2">
        <v>123</v>
      </c>
      <c r="I66" s="2">
        <v>134</v>
      </c>
      <c r="J66" s="2">
        <v>92</v>
      </c>
      <c r="K66" s="2">
        <v>123</v>
      </c>
      <c r="L66" s="2">
        <v>112</v>
      </c>
      <c r="M66" s="28">
        <v>105</v>
      </c>
      <c r="N66" s="28">
        <v>108</v>
      </c>
      <c r="O66" s="28">
        <v>85</v>
      </c>
      <c r="P66" s="28">
        <v>94</v>
      </c>
      <c r="Q66" s="28">
        <v>94</v>
      </c>
      <c r="R66" s="25">
        <f t="shared" si="10"/>
        <v>0.14373088685015289</v>
      </c>
      <c r="S66" s="23">
        <f t="shared" si="11"/>
        <v>-0.62549800796812749</v>
      </c>
      <c r="T66" s="23">
        <f>(Q66-P66)/P66</f>
        <v>0</v>
      </c>
    </row>
    <row r="67" spans="1:22" ht="15" thickBot="1" x14ac:dyDescent="0.35">
      <c r="A67" s="21" t="s">
        <v>74</v>
      </c>
      <c r="B67" s="2">
        <v>289</v>
      </c>
      <c r="C67" s="2">
        <v>285</v>
      </c>
      <c r="D67" s="2">
        <v>227</v>
      </c>
      <c r="E67" s="2">
        <v>198</v>
      </c>
      <c r="F67" s="2">
        <v>180</v>
      </c>
      <c r="G67" s="2">
        <v>182</v>
      </c>
      <c r="H67" s="2">
        <v>130</v>
      </c>
      <c r="I67" s="2">
        <v>115</v>
      </c>
      <c r="J67" s="2">
        <v>125</v>
      </c>
      <c r="K67" s="2">
        <v>128</v>
      </c>
      <c r="L67" s="2">
        <v>113</v>
      </c>
      <c r="M67" s="28">
        <v>114</v>
      </c>
      <c r="N67" s="28">
        <v>99</v>
      </c>
      <c r="O67" s="28">
        <v>92</v>
      </c>
      <c r="P67" s="28">
        <v>92</v>
      </c>
      <c r="Q67" s="28">
        <v>100</v>
      </c>
      <c r="R67" s="25">
        <f>Q67/$Q$3</f>
        <v>0.1529051987767584</v>
      </c>
      <c r="S67" s="23">
        <f>(Q67-B67)/B67</f>
        <v>-0.65397923875432529</v>
      </c>
      <c r="T67" s="23">
        <f>(Q67-P67)/P67</f>
        <v>8.6956521739130432E-2</v>
      </c>
      <c r="V67" s="30"/>
    </row>
    <row r="68" spans="1:22" ht="15" thickBot="1" x14ac:dyDescent="0.35">
      <c r="A68" s="37" t="s">
        <v>44</v>
      </c>
      <c r="B68" s="37"/>
      <c r="C68" s="37"/>
      <c r="D68" s="37"/>
      <c r="E68" s="37"/>
      <c r="F68" s="37"/>
      <c r="G68" s="37"/>
      <c r="H68" s="37"/>
      <c r="I68" s="37"/>
      <c r="J68" s="37"/>
      <c r="K68" s="37"/>
      <c r="L68" s="37"/>
      <c r="M68" s="37"/>
      <c r="N68" s="37"/>
      <c r="O68" s="37"/>
      <c r="P68" s="37"/>
      <c r="Q68" s="37"/>
      <c r="R68" s="37"/>
      <c r="S68" s="37"/>
      <c r="T68" s="37"/>
    </row>
    <row r="69" spans="1:22" ht="15" thickBot="1" x14ac:dyDescent="0.35">
      <c r="A69" s="16" t="s">
        <v>45</v>
      </c>
      <c r="B69" s="2">
        <v>271</v>
      </c>
      <c r="C69" s="2">
        <v>269</v>
      </c>
      <c r="D69" s="2">
        <v>238</v>
      </c>
      <c r="E69" s="2">
        <v>198</v>
      </c>
      <c r="F69" s="2">
        <v>194</v>
      </c>
      <c r="G69" s="2">
        <v>161</v>
      </c>
      <c r="H69" s="2">
        <v>127</v>
      </c>
      <c r="I69" s="2">
        <v>106</v>
      </c>
      <c r="J69" s="2">
        <v>103</v>
      </c>
      <c r="K69" s="2">
        <v>111</v>
      </c>
      <c r="L69" s="2">
        <v>104</v>
      </c>
      <c r="M69" s="28">
        <v>78</v>
      </c>
      <c r="N69" s="28">
        <v>91</v>
      </c>
      <c r="O69" s="28">
        <v>62</v>
      </c>
      <c r="P69" s="28">
        <v>79</v>
      </c>
      <c r="Q69" s="28">
        <v>93</v>
      </c>
      <c r="R69" s="25">
        <f>Q69/$Q$3</f>
        <v>0.14220183486238533</v>
      </c>
      <c r="S69" s="23">
        <f>(Q69-B69)/B69</f>
        <v>-0.65682656826568264</v>
      </c>
      <c r="T69" s="23">
        <f>(Q69-P69)/P69</f>
        <v>0.17721518987341772</v>
      </c>
    </row>
    <row r="70" spans="1:22" ht="15" thickBot="1" x14ac:dyDescent="0.35">
      <c r="A70" s="17" t="s">
        <v>46</v>
      </c>
      <c r="B70" s="2">
        <v>270</v>
      </c>
      <c r="C70" s="2">
        <v>226</v>
      </c>
      <c r="D70" s="2">
        <v>226</v>
      </c>
      <c r="E70" s="2">
        <v>209</v>
      </c>
      <c r="F70" s="2">
        <v>170</v>
      </c>
      <c r="G70" s="2">
        <v>172</v>
      </c>
      <c r="H70" s="2">
        <v>148</v>
      </c>
      <c r="I70" s="2">
        <v>126</v>
      </c>
      <c r="J70" s="2">
        <v>144</v>
      </c>
      <c r="K70" s="2">
        <v>151</v>
      </c>
      <c r="L70" s="2">
        <v>116</v>
      </c>
      <c r="M70" s="28">
        <v>118</v>
      </c>
      <c r="N70" s="28">
        <v>105</v>
      </c>
      <c r="O70" s="28">
        <v>79</v>
      </c>
      <c r="P70" s="28">
        <v>91</v>
      </c>
      <c r="Q70" s="28">
        <v>89</v>
      </c>
      <c r="R70" s="25">
        <f>Q70/$Q$3</f>
        <v>0.13608562691131498</v>
      </c>
      <c r="S70" s="23">
        <f>(Q70-B70)/B70</f>
        <v>-0.67037037037037039</v>
      </c>
      <c r="T70" s="23">
        <f>(Q70-P70)/P70</f>
        <v>-2.197802197802198E-2</v>
      </c>
    </row>
    <row r="71" spans="1:22" ht="15" thickBot="1" x14ac:dyDescent="0.35">
      <c r="A71" s="17" t="s">
        <v>47</v>
      </c>
      <c r="B71" s="2">
        <v>233</v>
      </c>
      <c r="C71" s="2">
        <v>228</v>
      </c>
      <c r="D71" s="2">
        <v>214</v>
      </c>
      <c r="E71" s="2">
        <v>195</v>
      </c>
      <c r="F71" s="2">
        <v>176</v>
      </c>
      <c r="G71" s="2">
        <v>160</v>
      </c>
      <c r="H71" s="2">
        <v>164</v>
      </c>
      <c r="I71" s="2">
        <v>151</v>
      </c>
      <c r="J71" s="2">
        <v>122</v>
      </c>
      <c r="K71" s="2">
        <v>145</v>
      </c>
      <c r="L71" s="2">
        <v>113</v>
      </c>
      <c r="M71" s="28">
        <v>124</v>
      </c>
      <c r="N71" s="28">
        <v>145</v>
      </c>
      <c r="O71" s="28">
        <v>108</v>
      </c>
      <c r="P71" s="28">
        <v>117</v>
      </c>
      <c r="Q71" s="28">
        <v>134</v>
      </c>
      <c r="R71" s="25">
        <f t="shared" ref="R71:R73" si="12">Q71/$Q$3</f>
        <v>0.20489296636085627</v>
      </c>
      <c r="S71" s="23">
        <f>(Q71-B71)/B71</f>
        <v>-0.42489270386266093</v>
      </c>
      <c r="T71" s="23">
        <f t="shared" ref="T71:T73" si="13">(Q71-P71)/P71</f>
        <v>0.14529914529914531</v>
      </c>
    </row>
    <row r="72" spans="1:22" ht="15" thickBot="1" x14ac:dyDescent="0.35">
      <c r="A72" s="17" t="s">
        <v>48</v>
      </c>
      <c r="B72" s="2">
        <v>340</v>
      </c>
      <c r="C72" s="2">
        <v>281</v>
      </c>
      <c r="D72" s="2">
        <v>289</v>
      </c>
      <c r="E72" s="2">
        <v>227</v>
      </c>
      <c r="F72" s="2">
        <v>231</v>
      </c>
      <c r="G72" s="2">
        <v>178</v>
      </c>
      <c r="H72" s="2">
        <v>142</v>
      </c>
      <c r="I72" s="2">
        <v>137</v>
      </c>
      <c r="J72" s="2">
        <v>162</v>
      </c>
      <c r="K72" s="2">
        <v>150</v>
      </c>
      <c r="L72" s="2">
        <v>148</v>
      </c>
      <c r="M72" s="28">
        <v>165</v>
      </c>
      <c r="N72" s="28">
        <v>127</v>
      </c>
      <c r="O72" s="28">
        <v>117</v>
      </c>
      <c r="P72" s="28">
        <v>120</v>
      </c>
      <c r="Q72" s="28">
        <v>129</v>
      </c>
      <c r="R72" s="25">
        <f t="shared" si="12"/>
        <v>0.19724770642201836</v>
      </c>
      <c r="S72" s="23">
        <f>(Q72-B72)/B72</f>
        <v>-0.62058823529411766</v>
      </c>
      <c r="T72" s="23">
        <f t="shared" si="13"/>
        <v>7.4999999999999997E-2</v>
      </c>
    </row>
    <row r="73" spans="1:22" ht="15" thickBot="1" x14ac:dyDescent="0.35">
      <c r="A73" s="17" t="s">
        <v>49</v>
      </c>
      <c r="B73" s="2">
        <v>314</v>
      </c>
      <c r="C73" s="2">
        <v>359</v>
      </c>
      <c r="D73" s="2">
        <v>315</v>
      </c>
      <c r="E73" s="2">
        <v>273</v>
      </c>
      <c r="F73" s="2">
        <v>222</v>
      </c>
      <c r="G73" s="2">
        <v>201</v>
      </c>
      <c r="H73" s="2">
        <v>161</v>
      </c>
      <c r="I73" s="2">
        <v>177</v>
      </c>
      <c r="J73" s="2">
        <v>159</v>
      </c>
      <c r="K73" s="2">
        <v>174</v>
      </c>
      <c r="L73" s="2">
        <v>168</v>
      </c>
      <c r="M73" s="28">
        <v>127</v>
      </c>
      <c r="N73" s="28">
        <v>134</v>
      </c>
      <c r="O73" s="28">
        <v>130</v>
      </c>
      <c r="P73" s="28">
        <v>135</v>
      </c>
      <c r="Q73" s="28">
        <v>119</v>
      </c>
      <c r="R73" s="25">
        <f t="shared" si="12"/>
        <v>0.18195718654434251</v>
      </c>
      <c r="S73" s="23">
        <f>(Q73-B73)/B73</f>
        <v>-0.62101910828025475</v>
      </c>
      <c r="T73" s="23">
        <f t="shared" si="13"/>
        <v>-0.11851851851851852</v>
      </c>
    </row>
    <row r="74" spans="1:22" ht="15" thickBot="1" x14ac:dyDescent="0.35">
      <c r="A74" s="17" t="s">
        <v>50</v>
      </c>
      <c r="B74" s="2">
        <v>184</v>
      </c>
      <c r="C74" s="2">
        <v>190</v>
      </c>
      <c r="D74" s="2">
        <v>174</v>
      </c>
      <c r="E74" s="2">
        <v>156</v>
      </c>
      <c r="F74" s="2">
        <v>148</v>
      </c>
      <c r="G74" s="2">
        <v>116</v>
      </c>
      <c r="H74" s="2">
        <v>137</v>
      </c>
      <c r="I74" s="2">
        <v>98</v>
      </c>
      <c r="J74" s="2">
        <v>103</v>
      </c>
      <c r="K74" s="2">
        <v>93</v>
      </c>
      <c r="L74" s="2">
        <v>82</v>
      </c>
      <c r="M74" s="2">
        <v>88</v>
      </c>
      <c r="N74" s="2">
        <v>86</v>
      </c>
      <c r="O74" s="2">
        <v>88</v>
      </c>
      <c r="P74" s="2">
        <v>82</v>
      </c>
      <c r="Q74" s="2">
        <v>90</v>
      </c>
      <c r="R74" s="25">
        <f>Q74/$Q$3</f>
        <v>0.13761467889908258</v>
      </c>
      <c r="S74" s="23">
        <f>(Q74-B74)/B74</f>
        <v>-0.51086956521739135</v>
      </c>
      <c r="T74" s="23">
        <f>(Q74-P74)/P74</f>
        <v>9.7560975609756101E-2</v>
      </c>
    </row>
    <row r="75" spans="1:22" ht="15" thickBot="1" x14ac:dyDescent="0.35">
      <c r="A75" s="37" t="s">
        <v>25</v>
      </c>
      <c r="B75" s="37"/>
      <c r="C75" s="37"/>
      <c r="D75" s="37"/>
      <c r="E75" s="37"/>
      <c r="F75" s="37"/>
      <c r="G75" s="37"/>
      <c r="H75" s="37"/>
      <c r="I75" s="37"/>
      <c r="J75" s="37"/>
      <c r="K75" s="37"/>
      <c r="L75" s="37"/>
      <c r="M75" s="37"/>
      <c r="N75" s="37"/>
      <c r="O75" s="37"/>
      <c r="P75" s="37"/>
      <c r="Q75" s="37"/>
      <c r="R75" s="37"/>
      <c r="S75" s="37"/>
      <c r="T75" s="37"/>
    </row>
    <row r="76" spans="1:22" ht="15" thickBot="1" x14ac:dyDescent="0.35">
      <c r="A76" s="12" t="s">
        <v>26</v>
      </c>
      <c r="B76" s="1">
        <v>769</v>
      </c>
      <c r="C76" s="1">
        <v>696</v>
      </c>
      <c r="D76" s="1">
        <v>672</v>
      </c>
      <c r="E76" s="1">
        <v>542</v>
      </c>
      <c r="F76" s="1">
        <v>471</v>
      </c>
      <c r="G76" s="1">
        <v>378</v>
      </c>
      <c r="H76" s="1">
        <v>345</v>
      </c>
      <c r="I76" s="1">
        <v>284</v>
      </c>
      <c r="J76" s="1">
        <v>312</v>
      </c>
      <c r="K76" s="11">
        <v>332</v>
      </c>
      <c r="L76" s="11">
        <v>285</v>
      </c>
      <c r="M76" s="11">
        <v>265</v>
      </c>
      <c r="N76" s="11">
        <v>201</v>
      </c>
      <c r="O76" s="11">
        <v>204</v>
      </c>
      <c r="P76" s="11">
        <v>223</v>
      </c>
      <c r="Q76" s="43">
        <v>257</v>
      </c>
      <c r="R76" s="26">
        <f>Q76/$Q$3</f>
        <v>0.39296636085626913</v>
      </c>
      <c r="S76" s="23">
        <f>(Q76-B76)/B76</f>
        <v>-0.66579973992197661</v>
      </c>
      <c r="T76" s="23">
        <f>(Q76-P76)/P76</f>
        <v>0.15246636771300448</v>
      </c>
    </row>
    <row r="77" spans="1:22" ht="15" thickBot="1" x14ac:dyDescent="0.35">
      <c r="A77" s="12" t="s">
        <v>31</v>
      </c>
      <c r="B77" s="1">
        <v>426</v>
      </c>
      <c r="C77" s="1">
        <v>398</v>
      </c>
      <c r="D77" s="1">
        <v>415</v>
      </c>
      <c r="E77" s="1">
        <v>372</v>
      </c>
      <c r="F77" s="1">
        <v>306</v>
      </c>
      <c r="G77" s="1">
        <v>286</v>
      </c>
      <c r="H77" s="1">
        <v>273</v>
      </c>
      <c r="I77" s="1">
        <v>280</v>
      </c>
      <c r="J77" s="1">
        <v>237</v>
      </c>
      <c r="K77" s="11">
        <v>242</v>
      </c>
      <c r="L77" s="11">
        <v>218</v>
      </c>
      <c r="M77" s="29">
        <v>190</v>
      </c>
      <c r="N77" s="29">
        <v>232</v>
      </c>
      <c r="O77" s="29">
        <v>191</v>
      </c>
      <c r="P77" s="29">
        <v>214</v>
      </c>
      <c r="Q77" s="44">
        <v>191</v>
      </c>
      <c r="R77" s="26">
        <f>Q77/$Q$3</f>
        <v>0.29204892966360857</v>
      </c>
      <c r="S77" s="23">
        <f>(Q77-B77)/B77</f>
        <v>-0.55164319248826288</v>
      </c>
      <c r="T77" s="23">
        <f>(Q77-P77)/P77</f>
        <v>-0.10747663551401869</v>
      </c>
    </row>
    <row r="78" spans="1:22" ht="15" thickBot="1" x14ac:dyDescent="0.35">
      <c r="A78" s="12" t="s">
        <v>27</v>
      </c>
      <c r="B78" s="1">
        <v>43</v>
      </c>
      <c r="C78" s="1">
        <v>41</v>
      </c>
      <c r="D78" s="1">
        <v>28</v>
      </c>
      <c r="E78" s="1">
        <v>36</v>
      </c>
      <c r="F78" s="1">
        <v>34</v>
      </c>
      <c r="G78" s="1">
        <v>35</v>
      </c>
      <c r="H78" s="1">
        <v>25</v>
      </c>
      <c r="I78" s="1">
        <v>20</v>
      </c>
      <c r="J78" s="1">
        <v>32</v>
      </c>
      <c r="K78" s="11">
        <v>25</v>
      </c>
      <c r="L78" s="11">
        <v>32</v>
      </c>
      <c r="M78" s="29">
        <v>27</v>
      </c>
      <c r="N78" s="29">
        <v>19</v>
      </c>
      <c r="O78" s="29">
        <v>24</v>
      </c>
      <c r="P78" s="29">
        <v>21</v>
      </c>
      <c r="Q78" s="44">
        <v>21</v>
      </c>
      <c r="R78" s="26">
        <f t="shared" ref="R78:R83" si="14">Q78/$Q$3</f>
        <v>3.2110091743119268E-2</v>
      </c>
      <c r="S78" s="23">
        <f>(Q78-B78)/B78</f>
        <v>-0.51162790697674421</v>
      </c>
      <c r="T78" s="23">
        <f>(Q78-P78)/P78</f>
        <v>0</v>
      </c>
    </row>
    <row r="79" spans="1:22" ht="15" thickBot="1" x14ac:dyDescent="0.35">
      <c r="A79" s="12" t="s">
        <v>32</v>
      </c>
      <c r="B79" s="1">
        <v>16</v>
      </c>
      <c r="C79" s="1">
        <v>22</v>
      </c>
      <c r="D79" s="1">
        <v>15</v>
      </c>
      <c r="E79" s="1">
        <v>23</v>
      </c>
      <c r="F79" s="1">
        <v>13</v>
      </c>
      <c r="G79" s="1">
        <v>21</v>
      </c>
      <c r="H79" s="1">
        <v>15</v>
      </c>
      <c r="I79" s="1">
        <v>19</v>
      </c>
      <c r="J79" s="1">
        <v>11</v>
      </c>
      <c r="K79" s="11">
        <v>18</v>
      </c>
      <c r="L79" s="11">
        <v>11</v>
      </c>
      <c r="M79" s="29">
        <v>12</v>
      </c>
      <c r="N79" s="29">
        <v>22</v>
      </c>
      <c r="O79" s="29">
        <v>12</v>
      </c>
      <c r="P79" s="29">
        <v>14</v>
      </c>
      <c r="Q79" s="44">
        <v>13</v>
      </c>
      <c r="R79" s="26">
        <f t="shared" si="14"/>
        <v>1.9877675840978593E-2</v>
      </c>
      <c r="S79" s="23">
        <f>(Q79-B79)/B79</f>
        <v>-0.1875</v>
      </c>
      <c r="T79" s="23">
        <f>(Q79-P79)/P79</f>
        <v>-7.1428571428571425E-2</v>
      </c>
    </row>
    <row r="80" spans="1:22" ht="28.2" thickBot="1" x14ac:dyDescent="0.35">
      <c r="A80" s="12" t="s">
        <v>33</v>
      </c>
      <c r="B80" s="1">
        <v>58</v>
      </c>
      <c r="C80" s="1">
        <v>77</v>
      </c>
      <c r="D80" s="1">
        <v>84</v>
      </c>
      <c r="E80" s="1">
        <v>66</v>
      </c>
      <c r="F80" s="1">
        <v>55</v>
      </c>
      <c r="G80" s="1">
        <v>58</v>
      </c>
      <c r="H80" s="1">
        <v>40</v>
      </c>
      <c r="I80" s="1">
        <v>40</v>
      </c>
      <c r="J80" s="1">
        <v>46</v>
      </c>
      <c r="K80" s="11">
        <v>39</v>
      </c>
      <c r="L80" s="11">
        <v>44</v>
      </c>
      <c r="M80" s="29">
        <v>33</v>
      </c>
      <c r="N80" s="29">
        <v>50</v>
      </c>
      <c r="O80" s="29">
        <v>39</v>
      </c>
      <c r="P80" s="29">
        <v>42</v>
      </c>
      <c r="Q80" s="44">
        <v>40</v>
      </c>
      <c r="R80" s="26">
        <f t="shared" si="14"/>
        <v>6.1162079510703363E-2</v>
      </c>
      <c r="S80" s="23">
        <f>(Q80-B80)/B80</f>
        <v>-0.31034482758620691</v>
      </c>
      <c r="T80" s="23">
        <f>(Q80-P80)/P80</f>
        <v>-4.7619047619047616E-2</v>
      </c>
    </row>
    <row r="81" spans="1:20" ht="28.2" thickBot="1" x14ac:dyDescent="0.35">
      <c r="A81" s="12" t="s">
        <v>34</v>
      </c>
      <c r="B81" s="1">
        <v>14</v>
      </c>
      <c r="C81" s="1">
        <v>19</v>
      </c>
      <c r="D81" s="1">
        <v>7</v>
      </c>
      <c r="E81" s="1">
        <v>14</v>
      </c>
      <c r="F81" s="1">
        <v>10</v>
      </c>
      <c r="G81" s="1">
        <v>11</v>
      </c>
      <c r="H81" s="1">
        <v>7</v>
      </c>
      <c r="I81" s="1">
        <v>12</v>
      </c>
      <c r="J81" s="1">
        <v>11</v>
      </c>
      <c r="K81" s="11">
        <v>6</v>
      </c>
      <c r="L81" s="11">
        <v>9</v>
      </c>
      <c r="M81" s="29">
        <v>10</v>
      </c>
      <c r="N81" s="29">
        <v>4</v>
      </c>
      <c r="O81" s="29">
        <v>10</v>
      </c>
      <c r="P81" s="29">
        <v>6</v>
      </c>
      <c r="Q81" s="44">
        <v>8</v>
      </c>
      <c r="R81" s="26">
        <f t="shared" si="14"/>
        <v>1.2232415902140673E-2</v>
      </c>
      <c r="S81" s="23">
        <f>(Q81-B81)/B81</f>
        <v>-0.42857142857142855</v>
      </c>
      <c r="T81" s="23">
        <f>(Q81-P81)/P81</f>
        <v>0.33333333333333331</v>
      </c>
    </row>
    <row r="82" spans="1:20" ht="15" thickBot="1" x14ac:dyDescent="0.35">
      <c r="A82" s="12" t="s">
        <v>28</v>
      </c>
      <c r="B82" s="15">
        <v>0</v>
      </c>
      <c r="C82" s="1">
        <v>4</v>
      </c>
      <c r="D82" s="15">
        <v>0</v>
      </c>
      <c r="E82" s="1">
        <v>2</v>
      </c>
      <c r="F82" s="1">
        <v>4</v>
      </c>
      <c r="G82" s="1">
        <v>8</v>
      </c>
      <c r="H82" s="1">
        <v>2</v>
      </c>
      <c r="I82" s="1">
        <v>2</v>
      </c>
      <c r="J82" s="1">
        <v>3</v>
      </c>
      <c r="K82" s="11">
        <v>0</v>
      </c>
      <c r="L82" s="11">
        <v>0</v>
      </c>
      <c r="M82" s="29">
        <v>0</v>
      </c>
      <c r="N82" s="29">
        <v>0</v>
      </c>
      <c r="O82" s="29">
        <v>0</v>
      </c>
      <c r="P82" s="29">
        <v>1</v>
      </c>
      <c r="Q82" s="44">
        <v>0</v>
      </c>
      <c r="R82" s="26">
        <f t="shared" si="14"/>
        <v>0</v>
      </c>
      <c r="S82" s="23" t="str">
        <f>IFERROR((Q82-B82)/B82,"-")</f>
        <v>-</v>
      </c>
      <c r="T82" s="23">
        <f>(Q82-P82)/P82</f>
        <v>-1</v>
      </c>
    </row>
    <row r="83" spans="1:20" ht="28.2" thickBot="1" x14ac:dyDescent="0.35">
      <c r="A83" s="12" t="s">
        <v>29</v>
      </c>
      <c r="B83" s="1">
        <v>31</v>
      </c>
      <c r="C83" s="1">
        <v>48</v>
      </c>
      <c r="D83" s="1">
        <v>33</v>
      </c>
      <c r="E83" s="1">
        <v>24</v>
      </c>
      <c r="F83" s="1">
        <v>25</v>
      </c>
      <c r="G83" s="1">
        <v>21</v>
      </c>
      <c r="H83" s="1">
        <v>21</v>
      </c>
      <c r="I83" s="1">
        <v>13</v>
      </c>
      <c r="J83" s="1">
        <v>13</v>
      </c>
      <c r="K83" s="11">
        <v>13</v>
      </c>
      <c r="L83" s="11">
        <v>14</v>
      </c>
      <c r="M83" s="29">
        <v>17</v>
      </c>
      <c r="N83" s="29">
        <v>15</v>
      </c>
      <c r="O83" s="29">
        <v>28</v>
      </c>
      <c r="P83" s="29">
        <v>8</v>
      </c>
      <c r="Q83" s="44">
        <v>12</v>
      </c>
      <c r="R83" s="26">
        <f t="shared" si="14"/>
        <v>1.834862385321101E-2</v>
      </c>
      <c r="S83" s="23">
        <f>(Q83-B83)/B83</f>
        <v>-0.61290322580645162</v>
      </c>
      <c r="T83" s="23">
        <f>(Q83-P83)/P83</f>
        <v>0.5</v>
      </c>
    </row>
    <row r="84" spans="1:20" ht="15" thickBot="1" x14ac:dyDescent="0.35">
      <c r="A84" s="12" t="s">
        <v>30</v>
      </c>
      <c r="B84" s="1">
        <v>255</v>
      </c>
      <c r="C84" s="1">
        <v>248</v>
      </c>
      <c r="D84" s="1">
        <v>202</v>
      </c>
      <c r="E84" s="1">
        <v>179</v>
      </c>
      <c r="F84" s="1">
        <v>223</v>
      </c>
      <c r="G84" s="1">
        <v>170</v>
      </c>
      <c r="H84" s="1">
        <v>151</v>
      </c>
      <c r="I84" s="1">
        <v>125</v>
      </c>
      <c r="J84" s="1">
        <v>128</v>
      </c>
      <c r="K84" s="11">
        <v>149</v>
      </c>
      <c r="L84" s="11">
        <v>118</v>
      </c>
      <c r="M84" s="11">
        <v>146</v>
      </c>
      <c r="N84" s="11">
        <v>145</v>
      </c>
      <c r="O84" s="11">
        <v>76</v>
      </c>
      <c r="P84" s="11">
        <v>95</v>
      </c>
      <c r="Q84" s="43">
        <v>112</v>
      </c>
      <c r="R84" s="26">
        <f>Q84/$Q$3</f>
        <v>0.17125382262996941</v>
      </c>
      <c r="S84" s="26">
        <f>(Q84-B84)/B84</f>
        <v>-0.5607843137254902</v>
      </c>
      <c r="T84" s="26">
        <f>(Q84-P84)/P84</f>
        <v>0.17894736842105263</v>
      </c>
    </row>
    <row r="86" spans="1:20" x14ac:dyDescent="0.3">
      <c r="B86" s="30"/>
      <c r="C86" s="30"/>
      <c r="D86" s="30"/>
      <c r="E86" s="30"/>
      <c r="F86" s="30"/>
      <c r="G86" s="30"/>
      <c r="H86" s="30"/>
      <c r="I86" s="30"/>
      <c r="J86" s="30"/>
      <c r="K86" s="30"/>
      <c r="L86" s="30"/>
      <c r="M86" s="30"/>
      <c r="N86" s="30"/>
      <c r="O86" s="30"/>
      <c r="P86" s="30"/>
      <c r="Q86" s="30"/>
    </row>
    <row r="87" spans="1:20" x14ac:dyDescent="0.3">
      <c r="P87" s="30"/>
      <c r="Q87" s="30"/>
    </row>
    <row r="88" spans="1:20" x14ac:dyDescent="0.3">
      <c r="B88" s="30"/>
      <c r="C88" s="30"/>
      <c r="D88" s="30"/>
      <c r="E88" s="30"/>
      <c r="F88" s="30"/>
      <c r="G88" s="30"/>
      <c r="H88" s="30"/>
      <c r="I88" s="30"/>
      <c r="J88" s="30"/>
      <c r="K88" s="30"/>
      <c r="L88" s="30"/>
      <c r="M88" s="30"/>
      <c r="N88" s="30"/>
      <c r="O88" s="30"/>
      <c r="P88" s="30"/>
      <c r="Q88" s="30"/>
    </row>
  </sheetData>
  <mergeCells count="12">
    <mergeCell ref="A1:T1"/>
    <mergeCell ref="A4:T4"/>
    <mergeCell ref="A12:T12"/>
    <mergeCell ref="A38:T38"/>
    <mergeCell ref="A41:T41"/>
    <mergeCell ref="A8:T8"/>
    <mergeCell ref="A68:T68"/>
    <mergeCell ref="A60:T60"/>
    <mergeCell ref="A47:T47"/>
    <mergeCell ref="A75:T75"/>
    <mergeCell ref="A21:T21"/>
    <mergeCell ref="A24:T24"/>
  </mergeCells>
  <pageMargins left="0.25" right="0.25" top="0.75" bottom="0.75" header="0.3" footer="0.3"/>
  <pageSetup paperSize="9" scale="82" fitToHeight="0" orientation="landscape" r:id="rId1"/>
  <rowBreaks count="3" manualBreakCount="3">
    <brk id="23" max="19" man="1"/>
    <brk id="46" max="19" man="1"/>
    <brk id="74" max="19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Φύλλα εργασίας</vt:lpstr>
      </vt:variant>
      <vt:variant>
        <vt:i4>1</vt:i4>
      </vt:variant>
      <vt:variant>
        <vt:lpstr>Καθορισμένες περιοχές</vt:lpstr>
      </vt:variant>
      <vt:variant>
        <vt:i4>2</vt:i4>
      </vt:variant>
    </vt:vector>
  </HeadingPairs>
  <TitlesOfParts>
    <vt:vector size="3" baseType="lpstr">
      <vt:lpstr>ΝΕΚΡΟΙ</vt:lpstr>
      <vt:lpstr>ΝΕΚΡΟΙ!Print_Area</vt:lpstr>
      <vt:lpstr>ΝΕΚΡΟΙ!Print_Titles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2006_2015_ΦΥΛΟ</dc:title>
  <dc:creator>ΑΘΑΝΑΣΟΠΟΥΛΟΥ ΔΗΜΗΤΡΑ (02271</dc:creator>
  <cp:lastModifiedBy>Miliara Lefkothea</cp:lastModifiedBy>
  <cp:lastPrinted>2024-04-01T08:54:50Z</cp:lastPrinted>
  <dcterms:created xsi:type="dcterms:W3CDTF">2017-09-16T07:57:36Z</dcterms:created>
  <dcterms:modified xsi:type="dcterms:W3CDTF">2024-04-01T11:03:16Z</dcterms:modified>
</cp:coreProperties>
</file>