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EAA8FE82-F76E-4D80-AC6B-EFBAA95FA7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les of Results" sheetId="1" r:id="rId1"/>
    <sheet name="Memory - Addres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6" i="1"/>
  <c r="R5" i="1"/>
  <c r="K10" i="2"/>
  <c r="H63" i="1"/>
  <c r="G63" i="1"/>
  <c r="F63" i="1"/>
  <c r="D65" i="1" s="1"/>
  <c r="E65" i="1" s="1"/>
  <c r="E63" i="1"/>
  <c r="D63" i="1"/>
  <c r="H56" i="1"/>
  <c r="G56" i="1"/>
  <c r="F56" i="1"/>
  <c r="D58" i="1" s="1"/>
  <c r="E58" i="1" s="1"/>
  <c r="E56" i="1"/>
  <c r="D56" i="1"/>
  <c r="H49" i="1"/>
  <c r="G49" i="1"/>
  <c r="F49" i="1"/>
  <c r="D51" i="1" s="1"/>
  <c r="E51" i="1" s="1"/>
  <c r="E49" i="1"/>
  <c r="D49" i="1"/>
  <c r="H42" i="1"/>
  <c r="G42" i="1"/>
  <c r="F42" i="1"/>
  <c r="D44" i="1" s="1"/>
  <c r="E44" i="1" s="1"/>
  <c r="E42" i="1"/>
  <c r="D42" i="1"/>
  <c r="H35" i="1"/>
  <c r="G35" i="1"/>
  <c r="F35" i="1"/>
  <c r="D37" i="1" s="1"/>
  <c r="E37" i="1" s="1"/>
  <c r="E35" i="1"/>
  <c r="D35" i="1"/>
  <c r="H28" i="1"/>
  <c r="G28" i="1"/>
  <c r="F28" i="1"/>
  <c r="D30" i="1" s="1"/>
  <c r="E30" i="1" s="1"/>
  <c r="E28" i="1"/>
  <c r="D28" i="1"/>
  <c r="H21" i="1"/>
  <c r="G21" i="1"/>
  <c r="F21" i="1"/>
  <c r="D23" i="1" s="1"/>
  <c r="E23" i="1" s="1"/>
  <c r="E21" i="1"/>
  <c r="D21" i="1"/>
  <c r="H14" i="1"/>
  <c r="G14" i="1"/>
  <c r="F14" i="1"/>
  <c r="E14" i="1"/>
  <c r="D14" i="1"/>
  <c r="D16" i="1"/>
  <c r="E16" i="1" s="1"/>
  <c r="X16" i="1"/>
  <c r="Y16" i="1"/>
  <c r="Z16" i="1"/>
  <c r="AA16" i="1"/>
  <c r="AB16" i="1"/>
  <c r="AC16" i="1"/>
  <c r="AD16" i="1"/>
  <c r="AE16" i="1"/>
  <c r="W16" i="1"/>
  <c r="X17" i="1"/>
  <c r="Y17" i="1"/>
  <c r="Z17" i="1"/>
  <c r="AA17" i="1"/>
  <c r="AB17" i="1"/>
  <c r="AC17" i="1"/>
  <c r="AD17" i="1"/>
  <c r="AE17" i="1"/>
  <c r="W17" i="1"/>
  <c r="K24" i="2"/>
  <c r="K5" i="2"/>
  <c r="K16" i="2"/>
  <c r="G47" i="2"/>
  <c r="G45" i="2"/>
  <c r="G46" i="2"/>
  <c r="G44" i="2"/>
  <c r="F45" i="2"/>
  <c r="F46" i="2"/>
  <c r="F47" i="2"/>
  <c r="F48" i="2"/>
  <c r="F49" i="2"/>
  <c r="F44" i="2"/>
  <c r="E45" i="2"/>
  <c r="E46" i="2"/>
  <c r="E47" i="2"/>
  <c r="E48" i="2"/>
  <c r="E49" i="2"/>
  <c r="E44" i="2"/>
  <c r="E34" i="2"/>
  <c r="E35" i="2" s="1"/>
  <c r="E36" i="2" s="1"/>
  <c r="E37" i="2" s="1"/>
  <c r="E38" i="2" s="1"/>
  <c r="E39" i="2" s="1"/>
  <c r="E40" i="2" s="1"/>
  <c r="E41" i="2" s="1"/>
  <c r="E42" i="2" s="1"/>
  <c r="E24" i="2"/>
  <c r="E25" i="2" s="1"/>
  <c r="E26" i="2" s="1"/>
  <c r="E27" i="2" s="1"/>
  <c r="E28" i="2" s="1"/>
  <c r="E29" i="2" s="1"/>
  <c r="E30" i="2" s="1"/>
  <c r="E31" i="2" s="1"/>
  <c r="E32" i="2" s="1"/>
  <c r="E14" i="2"/>
  <c r="E15" i="2" s="1"/>
  <c r="E16" i="2" s="1"/>
  <c r="E17" i="2" s="1"/>
  <c r="E18" i="2" s="1"/>
  <c r="E19" i="2" s="1"/>
  <c r="E20" i="2" s="1"/>
  <c r="E21" i="2" s="1"/>
  <c r="E22" i="2" s="1"/>
  <c r="H7" i="1"/>
  <c r="E7" i="1"/>
  <c r="F7" i="1"/>
  <c r="G7" i="1"/>
  <c r="D7" i="1"/>
  <c r="D9" i="1" l="1"/>
  <c r="E9" i="1" s="1"/>
  <c r="D10" i="1"/>
  <c r="E10" i="1" s="1"/>
  <c r="D8" i="1"/>
  <c r="E8" i="1" s="1"/>
  <c r="D66" i="1"/>
  <c r="E66" i="1" s="1"/>
  <c r="D64" i="1"/>
  <c r="E64" i="1" s="1"/>
  <c r="D59" i="1"/>
  <c r="E59" i="1" s="1"/>
  <c r="D57" i="1"/>
  <c r="E57" i="1" s="1"/>
  <c r="D52" i="1"/>
  <c r="E52" i="1" s="1"/>
  <c r="D50" i="1"/>
  <c r="E50" i="1" s="1"/>
  <c r="D45" i="1"/>
  <c r="E45" i="1" s="1"/>
  <c r="D43" i="1"/>
  <c r="E43" i="1" s="1"/>
  <c r="D38" i="1"/>
  <c r="E38" i="1" s="1"/>
  <c r="D36" i="1"/>
  <c r="E36" i="1" s="1"/>
  <c r="D31" i="1"/>
  <c r="E31" i="1" s="1"/>
  <c r="D29" i="1"/>
  <c r="E29" i="1" s="1"/>
  <c r="D24" i="1"/>
  <c r="E24" i="1" s="1"/>
  <c r="D22" i="1"/>
  <c r="E22" i="1" s="1"/>
  <c r="D17" i="1"/>
  <c r="E17" i="1" s="1"/>
  <c r="D15" i="1"/>
  <c r="E15" i="1" s="1"/>
</calcChain>
</file>

<file path=xl/sharedStrings.xml><?xml version="1.0" encoding="utf-8"?>
<sst xmlns="http://schemas.openxmlformats.org/spreadsheetml/2006/main" count="230" uniqueCount="72">
  <si>
    <t>CMake</t>
  </si>
  <si>
    <t>ROM</t>
  </si>
  <si>
    <t>RAM</t>
  </si>
  <si>
    <t>Total MB</t>
  </si>
  <si>
    <t>NO MEMORY</t>
  </si>
  <si>
    <t>Instuctions</t>
  </si>
  <si>
    <t>Core Cycles</t>
  </si>
  <si>
    <t>S Cycles</t>
  </si>
  <si>
    <t>N Cycles</t>
  </si>
  <si>
    <t>I Cycles</t>
  </si>
  <si>
    <t>C Cycles</t>
  </si>
  <si>
    <t>Wait Cycles</t>
  </si>
  <si>
    <t>Total</t>
  </si>
  <si>
    <t>True Idle Cycles</t>
  </si>
  <si>
    <t>Totals</t>
  </si>
  <si>
    <t>Code</t>
  </si>
  <si>
    <t>RO Data</t>
  </si>
  <si>
    <t>RW Data</t>
  </si>
  <si>
    <t>ZI Data</t>
  </si>
  <si>
    <t>Debug</t>
  </si>
  <si>
    <t>Start Address</t>
  </si>
  <si>
    <t>End Address</t>
  </si>
  <si>
    <t>MB</t>
  </si>
  <si>
    <t>Heap Base</t>
  </si>
  <si>
    <t>Stack Base</t>
  </si>
  <si>
    <t>initial</t>
  </si>
  <si>
    <t>initial-no-memory</t>
  </si>
  <si>
    <t>Object</t>
  </si>
  <si>
    <t>0x00000000</t>
  </si>
  <si>
    <t>0x04000000</t>
  </si>
  <si>
    <t>0x06000000</t>
  </si>
  <si>
    <t>0x08000000</t>
  </si>
  <si>
    <t>0x10000000</t>
  </si>
  <si>
    <t>optimized-1</t>
  </si>
  <si>
    <t>Library</t>
  </si>
  <si>
    <t xml:space="preserve">0x01000000 </t>
  </si>
  <si>
    <t>0x01000000</t>
  </si>
  <si>
    <t>0x02000000</t>
  </si>
  <si>
    <t>Grand</t>
  </si>
  <si>
    <t>optimized-2-v1</t>
  </si>
  <si>
    <t>RO</t>
  </si>
  <si>
    <t>kB</t>
  </si>
  <si>
    <t>optimized-2-v2</t>
  </si>
  <si>
    <t>WITH MEMORY</t>
  </si>
  <si>
    <t>RW</t>
  </si>
  <si>
    <t>optimized-2-v3</t>
  </si>
  <si>
    <t>optimized-2-v4</t>
  </si>
  <si>
    <t>optimized-2-v5</t>
  </si>
  <si>
    <t>optimized-1- no-memory</t>
  </si>
  <si>
    <t>Memory</t>
  </si>
  <si>
    <t>Bytes</t>
  </si>
  <si>
    <t>hex address</t>
  </si>
  <si>
    <t>Memory to Address</t>
  </si>
  <si>
    <t>B</t>
  </si>
  <si>
    <t>Input Bytes:</t>
  </si>
  <si>
    <t>hex :</t>
  </si>
  <si>
    <t>Address to Memory</t>
  </si>
  <si>
    <t>Input hex:</t>
  </si>
  <si>
    <t>Memory:</t>
  </si>
  <si>
    <t>Bus width</t>
  </si>
  <si>
    <t>Input number:</t>
  </si>
  <si>
    <t>Bus width:</t>
  </si>
  <si>
    <t>bits</t>
  </si>
  <si>
    <t>Clock</t>
  </si>
  <si>
    <t>hex:</t>
  </si>
  <si>
    <t>19E141A</t>
  </si>
  <si>
    <t>Clock:</t>
  </si>
  <si>
    <t>MHz</t>
  </si>
  <si>
    <t>Time:</t>
  </si>
  <si>
    <t>sec</t>
  </si>
  <si>
    <t>GB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</si>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</sst>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vertical="center"/>
    </xf>
    <xf numFmtId="0" fontId="0" fillId="2" borderId="1" xfId="0" applyFill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2" borderId="4" xfId="0" applyFill="1" applyBorder="1"/>
    <xf numFmtId="0" fontId="0" fillId="2" borderId="1" xfId="0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vertical="center"/>
    </xf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67"/>
  <sheetViews>
    <sheetView tabSelected="1" workbookViewId="0">
      <selection activeCell="S7" sqref="S7"/>
    </sheetView>
  </sheetViews>
  <sheetFormatPr defaultRowHeight="15"/>
  <cols>
    <col min="2" max="2" width="7.28515625" customWidth="1"/>
    <col min="7" max="7" width="9.85546875" bestFit="1" customWidth="1"/>
    <col min="10" max="10" width="14.28515625" customWidth="1"/>
    <col min="11" max="11" width="12.28515625" customWidth="1"/>
    <col min="12" max="12" width="11.85546875" customWidth="1"/>
    <col min="13" max="13" width="4.5703125" customWidth="1"/>
    <col min="14" max="16" width="12.140625" customWidth="1"/>
    <col min="17" max="17" width="11.140625" customWidth="1"/>
    <col min="18" max="18" width="4" customWidth="1"/>
    <col min="22" max="22" width="14.140625" customWidth="1"/>
    <col min="23" max="23" width="11.5703125" customWidth="1"/>
    <col min="24" max="24" width="10.42578125" customWidth="1"/>
    <col min="25" max="27" width="10.85546875" bestFit="1" customWidth="1"/>
    <col min="29" max="29" width="11.140625" customWidth="1"/>
    <col min="30" max="30" width="12" bestFit="1" customWidth="1"/>
    <col min="31" max="31" width="14.140625" customWidth="1"/>
  </cols>
  <sheetData>
    <row r="3" spans="2:31">
      <c r="D3" s="16" t="s">
        <v>0</v>
      </c>
      <c r="E3" s="16"/>
      <c r="F3" s="16"/>
      <c r="G3" s="16"/>
      <c r="H3" s="16"/>
      <c r="J3" s="5"/>
      <c r="K3" s="16" t="s">
        <v>1</v>
      </c>
      <c r="L3" s="16"/>
      <c r="M3" s="16"/>
      <c r="N3" s="16" t="s">
        <v>2</v>
      </c>
      <c r="O3" s="16"/>
      <c r="P3" s="16"/>
      <c r="Q3" s="16"/>
      <c r="R3" s="16"/>
      <c r="S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</row>
    <row r="4" spans="2:31">
      <c r="B4" s="5"/>
      <c r="C4" s="1" t="s">
        <v>14</v>
      </c>
      <c r="D4" s="3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J4" s="5"/>
      <c r="K4" s="1" t="s">
        <v>20</v>
      </c>
      <c r="L4" s="1" t="s">
        <v>21</v>
      </c>
      <c r="M4" s="1" t="s">
        <v>22</v>
      </c>
      <c r="N4" s="1" t="s">
        <v>20</v>
      </c>
      <c r="O4" s="1" t="s">
        <v>23</v>
      </c>
      <c r="P4" s="1" t="s">
        <v>24</v>
      </c>
      <c r="Q4" s="1" t="s">
        <v>21</v>
      </c>
      <c r="R4" s="1" t="s">
        <v>22</v>
      </c>
      <c r="S4" s="1"/>
      <c r="V4" s="2" t="s">
        <v>25</v>
      </c>
      <c r="W4" s="2">
        <v>620226123</v>
      </c>
      <c r="X4" s="2">
        <v>102298801</v>
      </c>
      <c r="Y4" s="2">
        <v>728855498</v>
      </c>
      <c r="Z4" s="2">
        <v>232897531</v>
      </c>
      <c r="AA4" s="2">
        <v>120254198</v>
      </c>
      <c r="AB4" s="2">
        <v>0</v>
      </c>
      <c r="AC4" s="2">
        <v>0</v>
      </c>
      <c r="AD4" s="2">
        <v>1082007227</v>
      </c>
      <c r="AE4" s="2">
        <v>0</v>
      </c>
    </row>
    <row r="5" spans="2:31">
      <c r="B5" s="17" t="s">
        <v>26</v>
      </c>
      <c r="C5" s="1" t="s">
        <v>27</v>
      </c>
      <c r="D5" s="3">
        <v>7248</v>
      </c>
      <c r="E5" s="1">
        <v>60</v>
      </c>
      <c r="F5" s="1">
        <v>108</v>
      </c>
      <c r="G5" s="1">
        <v>22197156</v>
      </c>
      <c r="H5" s="1">
        <v>24016</v>
      </c>
      <c r="J5" s="1" t="s">
        <v>25</v>
      </c>
      <c r="K5" s="1" t="s">
        <v>28</v>
      </c>
      <c r="L5" s="1" t="s">
        <v>29</v>
      </c>
      <c r="M5" s="1">
        <v>64</v>
      </c>
      <c r="N5" s="1" t="s">
        <v>29</v>
      </c>
      <c r="O5" s="1" t="s">
        <v>30</v>
      </c>
      <c r="P5" s="1" t="s">
        <v>31</v>
      </c>
      <c r="Q5" s="1" t="s">
        <v>32</v>
      </c>
      <c r="R5" s="1">
        <f>S5-M5</f>
        <v>192</v>
      </c>
      <c r="S5" s="1">
        <v>256</v>
      </c>
      <c r="V5" s="1" t="s">
        <v>33</v>
      </c>
      <c r="W5" s="1">
        <v>844442376</v>
      </c>
      <c r="X5" s="1">
        <v>1287663527</v>
      </c>
      <c r="Y5" s="1">
        <v>974504597</v>
      </c>
      <c r="Z5" s="1">
        <v>243573763</v>
      </c>
      <c r="AA5" s="1">
        <v>167334313</v>
      </c>
      <c r="AB5" s="1">
        <v>0</v>
      </c>
      <c r="AC5" s="1">
        <v>0</v>
      </c>
      <c r="AD5" s="1">
        <v>1385412673</v>
      </c>
      <c r="AE5" s="1">
        <v>0</v>
      </c>
    </row>
    <row r="6" spans="2:31">
      <c r="B6" s="17"/>
      <c r="C6" s="1" t="s">
        <v>34</v>
      </c>
      <c r="D6" s="3">
        <v>23180</v>
      </c>
      <c r="E6" s="1">
        <v>610</v>
      </c>
      <c r="F6" s="1">
        <v>0</v>
      </c>
      <c r="G6" s="1">
        <v>300</v>
      </c>
      <c r="H6" s="1">
        <v>8216</v>
      </c>
      <c r="J6" s="1" t="s">
        <v>33</v>
      </c>
      <c r="K6" s="1" t="s">
        <v>28</v>
      </c>
      <c r="L6" s="1" t="s">
        <v>35</v>
      </c>
      <c r="M6" s="1">
        <v>16</v>
      </c>
      <c r="N6" s="1" t="s">
        <v>35</v>
      </c>
      <c r="O6" s="1" t="s">
        <v>36</v>
      </c>
      <c r="P6" s="1" t="s">
        <v>37</v>
      </c>
      <c r="Q6" s="1" t="s">
        <v>29</v>
      </c>
      <c r="R6" s="1">
        <f>S6-M6</f>
        <v>48</v>
      </c>
      <c r="S6" s="1">
        <v>64</v>
      </c>
    </row>
    <row r="7" spans="2:31">
      <c r="B7" s="17"/>
      <c r="C7" s="1" t="s">
        <v>38</v>
      </c>
      <c r="D7" s="3">
        <f>SUM(D5:D6)</f>
        <v>30428</v>
      </c>
      <c r="E7" s="1">
        <f t="shared" ref="E7:G7" si="0">SUM(E5:E6)</f>
        <v>670</v>
      </c>
      <c r="F7" s="1">
        <f t="shared" si="0"/>
        <v>108</v>
      </c>
      <c r="G7" s="1">
        <f t="shared" si="0"/>
        <v>22197456</v>
      </c>
      <c r="H7" s="1">
        <f>SUM(H5:H6)</f>
        <v>32232</v>
      </c>
      <c r="J7" s="1" t="s">
        <v>39</v>
      </c>
      <c r="K7" s="1" t="s">
        <v>28</v>
      </c>
      <c r="L7" s="1" t="s">
        <v>35</v>
      </c>
      <c r="M7" s="1">
        <v>16</v>
      </c>
      <c r="N7" s="1" t="s">
        <v>35</v>
      </c>
      <c r="O7" s="1" t="s">
        <v>36</v>
      </c>
      <c r="P7" s="1" t="s">
        <v>37</v>
      </c>
      <c r="Q7" s="1" t="s">
        <v>29</v>
      </c>
      <c r="R7" s="1">
        <f t="shared" ref="R7:R11" si="1">S7-M7</f>
        <v>48</v>
      </c>
      <c r="S7" s="1">
        <v>64</v>
      </c>
    </row>
    <row r="8" spans="2:31">
      <c r="B8" s="17"/>
      <c r="C8" s="1" t="s">
        <v>40</v>
      </c>
      <c r="D8" s="3">
        <f>SUM(D7,E7)</f>
        <v>31098</v>
      </c>
      <c r="E8" s="2">
        <f>D8/1024</f>
        <v>30.369140625</v>
      </c>
      <c r="F8" s="2" t="s">
        <v>41</v>
      </c>
      <c r="G8" s="8"/>
      <c r="H8" s="5"/>
      <c r="J8" s="1" t="s">
        <v>42</v>
      </c>
      <c r="K8" s="1" t="s">
        <v>28</v>
      </c>
      <c r="L8" s="1"/>
      <c r="M8" s="1"/>
      <c r="N8" s="1"/>
      <c r="O8" s="1"/>
      <c r="P8" s="1"/>
      <c r="Q8" s="1"/>
      <c r="R8" s="1">
        <f t="shared" si="1"/>
        <v>0</v>
      </c>
      <c r="S8" s="1"/>
      <c r="V8" s="1" t="s">
        <v>43</v>
      </c>
      <c r="W8" s="1" t="s">
        <v>5</v>
      </c>
      <c r="X8" s="1" t="s">
        <v>6</v>
      </c>
      <c r="Y8" s="1" t="s">
        <v>7</v>
      </c>
      <c r="Z8" s="1" t="s">
        <v>8</v>
      </c>
      <c r="AA8" s="1" t="s">
        <v>9</v>
      </c>
      <c r="AB8" s="1" t="s">
        <v>10</v>
      </c>
      <c r="AC8" s="1" t="s">
        <v>11</v>
      </c>
      <c r="AD8" s="1" t="s">
        <v>12</v>
      </c>
      <c r="AE8" s="1" t="s">
        <v>13</v>
      </c>
    </row>
    <row r="9" spans="2:31">
      <c r="B9" s="17"/>
      <c r="C9" s="1" t="s">
        <v>44</v>
      </c>
      <c r="D9" s="4">
        <f>SUM(F7,G7)</f>
        <v>22197564</v>
      </c>
      <c r="E9" s="2">
        <f>D9/(1024^2)</f>
        <v>21.169246673583984</v>
      </c>
      <c r="F9" s="15" t="s">
        <v>22</v>
      </c>
      <c r="G9" s="9"/>
      <c r="H9" s="10"/>
      <c r="J9" s="1" t="s">
        <v>45</v>
      </c>
      <c r="K9" s="1" t="s">
        <v>28</v>
      </c>
      <c r="L9" s="1"/>
      <c r="M9" s="1"/>
      <c r="N9" s="1"/>
      <c r="O9" s="1"/>
      <c r="P9" s="1"/>
      <c r="Q9" s="1"/>
      <c r="R9" s="1">
        <f t="shared" si="1"/>
        <v>0</v>
      </c>
      <c r="S9" s="1"/>
      <c r="V9" s="1" t="s">
        <v>25</v>
      </c>
      <c r="W9" s="1">
        <v>620226250</v>
      </c>
      <c r="X9" s="1">
        <v>1022989095</v>
      </c>
      <c r="Y9" s="1">
        <v>728855665</v>
      </c>
      <c r="Z9" s="1">
        <v>232897668</v>
      </c>
      <c r="AA9" s="1">
        <v>120254228</v>
      </c>
      <c r="AB9" s="1">
        <v>0</v>
      </c>
      <c r="AC9" s="1">
        <v>274844982</v>
      </c>
      <c r="AD9" s="1">
        <v>1356852503</v>
      </c>
      <c r="AE9" s="1">
        <v>35284909</v>
      </c>
    </row>
    <row r="10" spans="2:31">
      <c r="B10" s="17"/>
      <c r="C10" s="1" t="s">
        <v>1</v>
      </c>
      <c r="D10" s="7">
        <f>SUM(D7:F7)</f>
        <v>31206</v>
      </c>
      <c r="E10" s="2">
        <f t="shared" ref="E9:E10" si="2">D10/1024</f>
        <v>30.474609375</v>
      </c>
      <c r="F10" s="15" t="s">
        <v>41</v>
      </c>
      <c r="G10" s="9"/>
      <c r="H10" s="10"/>
      <c r="J10" s="1" t="s">
        <v>46</v>
      </c>
      <c r="K10" s="1" t="s">
        <v>28</v>
      </c>
      <c r="L10" s="1"/>
      <c r="M10" s="1"/>
      <c r="N10" s="1"/>
      <c r="O10" s="1"/>
      <c r="P10" s="1"/>
      <c r="Q10" s="1"/>
      <c r="R10" s="1">
        <f t="shared" si="1"/>
        <v>0</v>
      </c>
      <c r="S10" s="1"/>
      <c r="V10" s="2" t="s">
        <v>33</v>
      </c>
      <c r="W10" s="2">
        <v>844024822</v>
      </c>
      <c r="X10" s="2">
        <v>1286099875</v>
      </c>
      <c r="Y10" s="2">
        <v>973524658</v>
      </c>
      <c r="Z10" s="2">
        <v>243016796</v>
      </c>
      <c r="AA10" s="2">
        <v>168038328</v>
      </c>
      <c r="AB10" s="2">
        <v>0</v>
      </c>
      <c r="AC10" s="2">
        <v>1291521998</v>
      </c>
      <c r="AD10" s="2">
        <v>2676101780</v>
      </c>
      <c r="AE10" s="2">
        <v>51433781</v>
      </c>
    </row>
    <row r="11" spans="2:31">
      <c r="B11" s="5"/>
      <c r="C11" s="12"/>
      <c r="D11" s="9"/>
      <c r="E11" s="11"/>
      <c r="F11" s="9"/>
      <c r="G11" s="9"/>
      <c r="H11" s="10"/>
      <c r="J11" s="1" t="s">
        <v>47</v>
      </c>
      <c r="K11" s="1" t="s">
        <v>28</v>
      </c>
      <c r="L11" s="1"/>
      <c r="M11" s="1"/>
      <c r="N11" s="1"/>
      <c r="O11" s="1"/>
      <c r="P11" s="1"/>
      <c r="Q11" s="1"/>
      <c r="R11" s="1">
        <f t="shared" si="1"/>
        <v>0</v>
      </c>
      <c r="S11" s="1"/>
      <c r="V11" s="2" t="s">
        <v>39</v>
      </c>
      <c r="W11" s="2">
        <v>577105692</v>
      </c>
      <c r="X11" s="2">
        <v>882971132</v>
      </c>
      <c r="Y11" s="2">
        <v>668784846</v>
      </c>
      <c r="Z11" s="2">
        <v>168363336</v>
      </c>
      <c r="AA11" s="2">
        <v>95041047</v>
      </c>
      <c r="AB11" s="2">
        <v>0</v>
      </c>
      <c r="AC11" s="2">
        <v>832333550</v>
      </c>
      <c r="AD11" s="2">
        <v>1764522779</v>
      </c>
      <c r="AE11" s="2">
        <v>27328180</v>
      </c>
    </row>
    <row r="12" spans="2:31">
      <c r="B12" s="19" t="s">
        <v>48</v>
      </c>
      <c r="C12" s="1" t="s">
        <v>27</v>
      </c>
      <c r="D12" s="6">
        <v>6240</v>
      </c>
      <c r="E12" s="6">
        <v>168</v>
      </c>
      <c r="F12" s="6">
        <v>0</v>
      </c>
      <c r="G12" s="6">
        <v>0</v>
      </c>
      <c r="H12" s="1">
        <v>10476</v>
      </c>
      <c r="V12" s="1" t="s">
        <v>42</v>
      </c>
      <c r="W12" s="1"/>
      <c r="X12" s="1"/>
      <c r="Y12" s="1"/>
      <c r="Z12" s="1"/>
      <c r="AA12" s="1"/>
      <c r="AB12" s="1"/>
      <c r="AC12" s="1"/>
      <c r="AD12" s="1"/>
      <c r="AE12" s="1"/>
    </row>
    <row r="13" spans="2:31">
      <c r="B13" s="19"/>
      <c r="C13" s="1" t="s">
        <v>34</v>
      </c>
      <c r="D13" s="1">
        <v>17664</v>
      </c>
      <c r="E13" s="1">
        <v>466</v>
      </c>
      <c r="F13" s="1">
        <v>0</v>
      </c>
      <c r="G13" s="1">
        <v>300</v>
      </c>
      <c r="H13" s="1">
        <v>7240</v>
      </c>
      <c r="V13" s="1" t="s">
        <v>45</v>
      </c>
      <c r="W13" s="1"/>
      <c r="X13" s="1"/>
      <c r="Y13" s="1"/>
      <c r="Z13" s="1"/>
      <c r="AA13" s="1"/>
      <c r="AB13" s="1"/>
      <c r="AC13" s="1"/>
      <c r="AD13" s="1"/>
      <c r="AE13" s="1"/>
    </row>
    <row r="14" spans="2:31">
      <c r="B14" s="19"/>
      <c r="C14" s="1" t="s">
        <v>38</v>
      </c>
      <c r="D14" s="1">
        <f>SUM(D12:D13)</f>
        <v>23904</v>
      </c>
      <c r="E14" s="1">
        <f t="shared" ref="E14:G14" si="3">SUM(E12:E13)</f>
        <v>634</v>
      </c>
      <c r="F14" s="1">
        <f t="shared" si="3"/>
        <v>0</v>
      </c>
      <c r="G14" s="1">
        <f t="shared" si="3"/>
        <v>300</v>
      </c>
      <c r="H14" s="1">
        <f>SUM(H12:H13)</f>
        <v>17716</v>
      </c>
      <c r="V14" s="1" t="s">
        <v>46</v>
      </c>
      <c r="W14" s="1"/>
      <c r="X14" s="1"/>
      <c r="Y14" s="1"/>
      <c r="Z14" s="1"/>
      <c r="AA14" s="1"/>
      <c r="AB14" s="1"/>
      <c r="AC14" s="1"/>
      <c r="AD14" s="1"/>
      <c r="AE14" s="1"/>
    </row>
    <row r="15" spans="2:31">
      <c r="B15" s="19"/>
      <c r="C15" s="1" t="s">
        <v>40</v>
      </c>
      <c r="D15" s="3">
        <f>SUM(D14,E14)</f>
        <v>24538</v>
      </c>
      <c r="E15" s="2">
        <f>D15/1024</f>
        <v>23.962890625</v>
      </c>
      <c r="F15" s="2" t="s">
        <v>41</v>
      </c>
      <c r="G15" s="8"/>
      <c r="H15" s="5"/>
      <c r="V15" s="1" t="s">
        <v>47</v>
      </c>
      <c r="W15" s="1"/>
      <c r="X15" s="1"/>
      <c r="Y15" s="1"/>
      <c r="Z15" s="1"/>
      <c r="AA15" s="1"/>
      <c r="AB15" s="1"/>
      <c r="AC15" s="1"/>
      <c r="AD15" s="1"/>
      <c r="AE15" s="1"/>
    </row>
    <row r="16" spans="2:31">
      <c r="B16" s="19"/>
      <c r="C16" s="1" t="s">
        <v>44</v>
      </c>
      <c r="D16" s="4">
        <f>SUM(F14,G14)</f>
        <v>300</v>
      </c>
      <c r="E16" s="2">
        <f>D16/1024</f>
        <v>0.29296875</v>
      </c>
      <c r="F16" s="15" t="s">
        <v>41</v>
      </c>
      <c r="G16" s="9"/>
      <c r="H16" s="10"/>
      <c r="W16">
        <f>W10-W11</f>
        <v>266919130</v>
      </c>
      <c r="X16">
        <f t="shared" ref="X16:AE16" si="4">X10-X11</f>
        <v>403128743</v>
      </c>
      <c r="Y16">
        <f t="shared" si="4"/>
        <v>304739812</v>
      </c>
      <c r="Z16">
        <f t="shared" si="4"/>
        <v>74653460</v>
      </c>
      <c r="AA16">
        <f t="shared" si="4"/>
        <v>72997281</v>
      </c>
      <c r="AB16">
        <f t="shared" si="4"/>
        <v>0</v>
      </c>
      <c r="AC16">
        <f t="shared" si="4"/>
        <v>459188448</v>
      </c>
      <c r="AD16">
        <f t="shared" si="4"/>
        <v>911579001</v>
      </c>
      <c r="AE16">
        <f t="shared" si="4"/>
        <v>24105601</v>
      </c>
    </row>
    <row r="17" spans="2:31">
      <c r="B17" s="20"/>
      <c r="C17" s="2" t="s">
        <v>1</v>
      </c>
      <c r="D17" s="7">
        <f>SUM(D14:F14)</f>
        <v>24538</v>
      </c>
      <c r="E17" s="2">
        <f t="shared" ref="E16:E17" si="5">D17/1024</f>
        <v>23.962890625</v>
      </c>
      <c r="F17" s="15" t="s">
        <v>41</v>
      </c>
      <c r="G17" s="9"/>
      <c r="H17" s="10"/>
      <c r="W17">
        <f>W9-W11</f>
        <v>43120558</v>
      </c>
      <c r="X17">
        <f t="shared" ref="X17:AE17" si="6">X9-X11</f>
        <v>140017963</v>
      </c>
      <c r="Y17">
        <f t="shared" si="6"/>
        <v>60070819</v>
      </c>
      <c r="Z17">
        <f t="shared" si="6"/>
        <v>64534332</v>
      </c>
      <c r="AA17">
        <f t="shared" si="6"/>
        <v>25213181</v>
      </c>
      <c r="AB17">
        <f t="shared" si="6"/>
        <v>0</v>
      </c>
      <c r="AC17">
        <f t="shared" si="6"/>
        <v>-557488568</v>
      </c>
      <c r="AD17">
        <f t="shared" si="6"/>
        <v>-407670276</v>
      </c>
      <c r="AE17">
        <f t="shared" si="6"/>
        <v>7956729</v>
      </c>
    </row>
    <row r="18" spans="2:31">
      <c r="B18" s="5"/>
      <c r="C18" s="5"/>
      <c r="D18" s="5"/>
      <c r="E18" s="14"/>
      <c r="F18" s="13"/>
      <c r="G18" s="13"/>
      <c r="H18" s="5"/>
    </row>
    <row r="19" spans="2:31">
      <c r="B19" s="17" t="s">
        <v>25</v>
      </c>
      <c r="C19" s="1" t="s">
        <v>27</v>
      </c>
      <c r="D19" s="6">
        <v>7280</v>
      </c>
      <c r="E19" s="6">
        <v>40</v>
      </c>
      <c r="F19" s="6">
        <v>144</v>
      </c>
      <c r="G19" s="6">
        <v>22197156</v>
      </c>
      <c r="H19" s="1">
        <v>25364</v>
      </c>
    </row>
    <row r="20" spans="2:31">
      <c r="B20" s="17"/>
      <c r="C20" s="1" t="s">
        <v>34</v>
      </c>
      <c r="D20" s="1">
        <v>23112</v>
      </c>
      <c r="E20" s="1">
        <v>610</v>
      </c>
      <c r="F20" s="1">
        <v>0</v>
      </c>
      <c r="G20" s="1">
        <v>300</v>
      </c>
      <c r="H20" s="1">
        <v>8140</v>
      </c>
    </row>
    <row r="21" spans="2:31">
      <c r="B21" s="17"/>
      <c r="C21" s="1" t="s">
        <v>38</v>
      </c>
      <c r="D21" s="1">
        <f>SUM(D19:D20)</f>
        <v>30392</v>
      </c>
      <c r="E21" s="1">
        <f t="shared" ref="E21:G21" si="7">SUM(E19:E20)</f>
        <v>650</v>
      </c>
      <c r="F21" s="1">
        <f t="shared" si="7"/>
        <v>144</v>
      </c>
      <c r="G21" s="1">
        <f t="shared" si="7"/>
        <v>22197456</v>
      </c>
      <c r="H21" s="1">
        <f>SUM(H19:H20)</f>
        <v>33504</v>
      </c>
    </row>
    <row r="22" spans="2:31">
      <c r="B22" s="17"/>
      <c r="C22" s="1" t="s">
        <v>40</v>
      </c>
      <c r="D22" s="3">
        <f>SUM(D21,E21)</f>
        <v>31042</v>
      </c>
      <c r="E22" s="2">
        <f>D22/1024</f>
        <v>30.314453125</v>
      </c>
      <c r="F22" s="2" t="s">
        <v>41</v>
      </c>
      <c r="G22" s="8"/>
      <c r="H22" s="5"/>
    </row>
    <row r="23" spans="2:31">
      <c r="B23" s="17"/>
      <c r="C23" s="1" t="s">
        <v>44</v>
      </c>
      <c r="D23" s="4">
        <f>SUM(F21,G21)</f>
        <v>22197600</v>
      </c>
      <c r="E23" s="2">
        <f>D23/(1024^2)</f>
        <v>21.169281005859375</v>
      </c>
      <c r="F23" s="15" t="s">
        <v>22</v>
      </c>
      <c r="G23" s="9"/>
      <c r="H23" s="10"/>
    </row>
    <row r="24" spans="2:31">
      <c r="B24" s="18"/>
      <c r="C24" s="2" t="s">
        <v>1</v>
      </c>
      <c r="D24" s="7">
        <f>SUM(D21:F21)</f>
        <v>31186</v>
      </c>
      <c r="E24" s="2">
        <f t="shared" ref="E23:E24" si="8">D24/1024</f>
        <v>30.455078125</v>
      </c>
      <c r="F24" s="15" t="s">
        <v>41</v>
      </c>
      <c r="G24" s="9"/>
      <c r="H24" s="10"/>
    </row>
    <row r="25" spans="2:31">
      <c r="B25" s="5"/>
      <c r="C25" s="5"/>
      <c r="D25" s="5"/>
      <c r="E25" s="14"/>
      <c r="F25" s="13"/>
      <c r="G25" s="13"/>
      <c r="H25" s="5"/>
    </row>
    <row r="26" spans="2:31">
      <c r="B26" s="17" t="s">
        <v>33</v>
      </c>
      <c r="C26" s="1" t="s">
        <v>27</v>
      </c>
      <c r="D26" s="6">
        <v>6272</v>
      </c>
      <c r="E26" s="6">
        <v>148</v>
      </c>
      <c r="F26" s="6">
        <v>0</v>
      </c>
      <c r="G26" s="6">
        <v>0</v>
      </c>
      <c r="H26" s="1">
        <v>11832</v>
      </c>
    </row>
    <row r="27" spans="2:31">
      <c r="B27" s="17"/>
      <c r="C27" s="1" t="s">
        <v>34</v>
      </c>
      <c r="D27" s="1">
        <v>17596</v>
      </c>
      <c r="E27" s="1">
        <v>466</v>
      </c>
      <c r="F27" s="1">
        <v>0</v>
      </c>
      <c r="G27" s="1">
        <v>300</v>
      </c>
      <c r="H27" s="1">
        <v>7164</v>
      </c>
    </row>
    <row r="28" spans="2:31">
      <c r="B28" s="17"/>
      <c r="C28" s="1" t="s">
        <v>38</v>
      </c>
      <c r="D28" s="1">
        <f>SUM(D26:D27)</f>
        <v>23868</v>
      </c>
      <c r="E28" s="1">
        <f t="shared" ref="E28:G28" si="9">SUM(E26:E27)</f>
        <v>614</v>
      </c>
      <c r="F28" s="1">
        <f t="shared" si="9"/>
        <v>0</v>
      </c>
      <c r="G28" s="1">
        <f t="shared" si="9"/>
        <v>300</v>
      </c>
      <c r="H28" s="1">
        <f>SUM(H26:H27)</f>
        <v>18996</v>
      </c>
    </row>
    <row r="29" spans="2:31">
      <c r="B29" s="17"/>
      <c r="C29" s="1" t="s">
        <v>40</v>
      </c>
      <c r="D29" s="3">
        <f>SUM(D28,E28)</f>
        <v>24482</v>
      </c>
      <c r="E29" s="2">
        <f>D29/1024</f>
        <v>23.908203125</v>
      </c>
      <c r="F29" s="2" t="s">
        <v>41</v>
      </c>
      <c r="G29" s="8"/>
      <c r="H29" s="5"/>
    </row>
    <row r="30" spans="2:31">
      <c r="B30" s="17"/>
      <c r="C30" s="1" t="s">
        <v>44</v>
      </c>
      <c r="D30" s="4">
        <f>SUM(F28,G28)</f>
        <v>300</v>
      </c>
      <c r="E30" s="2">
        <f>D30/1024</f>
        <v>0.29296875</v>
      </c>
      <c r="F30" s="15" t="s">
        <v>41</v>
      </c>
      <c r="G30" s="9"/>
      <c r="H30" s="10"/>
    </row>
    <row r="31" spans="2:31">
      <c r="B31" s="18"/>
      <c r="C31" s="2" t="s">
        <v>1</v>
      </c>
      <c r="D31" s="7">
        <f>SUM(D28:F28)</f>
        <v>24482</v>
      </c>
      <c r="E31" s="2">
        <f t="shared" ref="E30:E31" si="10">D31/1024</f>
        <v>23.908203125</v>
      </c>
      <c r="F31" s="15" t="s">
        <v>41</v>
      </c>
      <c r="G31" s="9"/>
      <c r="H31" s="10"/>
    </row>
    <row r="32" spans="2:31">
      <c r="B32" s="5"/>
      <c r="C32" s="5"/>
      <c r="D32" s="5"/>
      <c r="E32" s="14"/>
      <c r="F32" s="13"/>
      <c r="G32" s="13"/>
      <c r="H32" s="5"/>
    </row>
    <row r="33" spans="2:8">
      <c r="B33" s="17" t="s">
        <v>39</v>
      </c>
      <c r="C33" s="1" t="s">
        <v>27</v>
      </c>
      <c r="D33" s="6">
        <v>4092</v>
      </c>
      <c r="E33" s="6">
        <v>112</v>
      </c>
      <c r="F33" s="6">
        <v>0</v>
      </c>
      <c r="G33" s="6">
        <v>0</v>
      </c>
      <c r="H33" s="1">
        <v>9844</v>
      </c>
    </row>
    <row r="34" spans="2:8">
      <c r="B34" s="17"/>
      <c r="C34" s="1" t="s">
        <v>34</v>
      </c>
      <c r="D34" s="1">
        <v>17596</v>
      </c>
      <c r="E34" s="1">
        <v>466</v>
      </c>
      <c r="F34" s="1">
        <v>0</v>
      </c>
      <c r="G34" s="1">
        <v>300</v>
      </c>
      <c r="H34" s="1">
        <v>7164</v>
      </c>
    </row>
    <row r="35" spans="2:8">
      <c r="B35" s="17"/>
      <c r="C35" s="1" t="s">
        <v>38</v>
      </c>
      <c r="D35" s="1">
        <f>SUM(D33:D34)</f>
        <v>21688</v>
      </c>
      <c r="E35" s="1">
        <f t="shared" ref="E35:G35" si="11">SUM(E33:E34)</f>
        <v>578</v>
      </c>
      <c r="F35" s="1">
        <f t="shared" si="11"/>
        <v>0</v>
      </c>
      <c r="G35" s="1">
        <f t="shared" si="11"/>
        <v>300</v>
      </c>
      <c r="H35" s="1">
        <f>SUM(H33:H34)</f>
        <v>17008</v>
      </c>
    </row>
    <row r="36" spans="2:8">
      <c r="B36" s="17"/>
      <c r="C36" s="1" t="s">
        <v>40</v>
      </c>
      <c r="D36" s="3">
        <f>SUM(D35,E35)</f>
        <v>22266</v>
      </c>
      <c r="E36" s="2">
        <f>D36/1024</f>
        <v>21.744140625</v>
      </c>
      <c r="F36" s="2" t="s">
        <v>41</v>
      </c>
      <c r="G36" s="8"/>
      <c r="H36" s="5"/>
    </row>
    <row r="37" spans="2:8">
      <c r="B37" s="17"/>
      <c r="C37" s="1" t="s">
        <v>44</v>
      </c>
      <c r="D37" s="4">
        <f>SUM(F35,G35)</f>
        <v>300</v>
      </c>
      <c r="E37" s="2">
        <f>D37/1024</f>
        <v>0.29296875</v>
      </c>
      <c r="F37" s="15" t="s">
        <v>41</v>
      </c>
      <c r="G37" s="9"/>
      <c r="H37" s="10"/>
    </row>
    <row r="38" spans="2:8">
      <c r="B38" s="18"/>
      <c r="C38" s="2" t="s">
        <v>1</v>
      </c>
      <c r="D38" s="7">
        <f>SUM(D35:F35)</f>
        <v>22266</v>
      </c>
      <c r="E38" s="2">
        <f t="shared" ref="E37:E38" si="12">D38/1024</f>
        <v>21.744140625</v>
      </c>
      <c r="F38" s="15" t="s">
        <v>41</v>
      </c>
      <c r="G38" s="9"/>
      <c r="H38" s="10"/>
    </row>
    <row r="39" spans="2:8">
      <c r="B39" s="5"/>
      <c r="C39" s="5"/>
      <c r="D39" s="5"/>
      <c r="E39" s="14"/>
      <c r="F39" s="13"/>
      <c r="G39" s="13"/>
      <c r="H39" s="5"/>
    </row>
    <row r="40" spans="2:8">
      <c r="B40" s="17" t="s">
        <v>42</v>
      </c>
      <c r="C40" s="1" t="s">
        <v>27</v>
      </c>
      <c r="D40" s="6">
        <v>3936</v>
      </c>
      <c r="E40" s="6">
        <v>112</v>
      </c>
      <c r="F40" s="6">
        <v>0</v>
      </c>
      <c r="G40" s="6">
        <v>0</v>
      </c>
      <c r="H40" s="1">
        <v>9876</v>
      </c>
    </row>
    <row r="41" spans="2:8">
      <c r="B41" s="17"/>
      <c r="C41" s="1" t="s">
        <v>34</v>
      </c>
      <c r="D41" s="1">
        <v>17596</v>
      </c>
      <c r="E41" s="1">
        <v>466</v>
      </c>
      <c r="F41" s="1">
        <v>0</v>
      </c>
      <c r="G41" s="1">
        <v>300</v>
      </c>
      <c r="H41" s="1">
        <v>7164</v>
      </c>
    </row>
    <row r="42" spans="2:8">
      <c r="B42" s="17"/>
      <c r="C42" s="1" t="s">
        <v>38</v>
      </c>
      <c r="D42" s="1">
        <f>SUM(D40:D41)</f>
        <v>21532</v>
      </c>
      <c r="E42" s="1">
        <f t="shared" ref="E42:G42" si="13">SUM(E40:E41)</f>
        <v>578</v>
      </c>
      <c r="F42" s="1">
        <f t="shared" si="13"/>
        <v>0</v>
      </c>
      <c r="G42" s="1">
        <f t="shared" si="13"/>
        <v>300</v>
      </c>
      <c r="H42" s="1">
        <f>SUM(H40:H41)</f>
        <v>17040</v>
      </c>
    </row>
    <row r="43" spans="2:8">
      <c r="B43" s="17"/>
      <c r="C43" s="1" t="s">
        <v>40</v>
      </c>
      <c r="D43" s="3">
        <f>SUM(D42,E42)</f>
        <v>22110</v>
      </c>
      <c r="E43" s="2">
        <f>D43/1024</f>
        <v>21.591796875</v>
      </c>
      <c r="F43" s="2" t="s">
        <v>41</v>
      </c>
      <c r="G43" s="8"/>
      <c r="H43" s="5"/>
    </row>
    <row r="44" spans="2:8">
      <c r="B44" s="17"/>
      <c r="C44" s="1" t="s">
        <v>44</v>
      </c>
      <c r="D44" s="4">
        <f>SUM(F42,G42)</f>
        <v>300</v>
      </c>
      <c r="E44" s="2">
        <f>D44/(1024^2)</f>
        <v>2.86102294921875E-4</v>
      </c>
      <c r="F44" s="15" t="s">
        <v>22</v>
      </c>
      <c r="G44" s="9"/>
      <c r="H44" s="10"/>
    </row>
    <row r="45" spans="2:8">
      <c r="B45" s="18"/>
      <c r="C45" s="2" t="s">
        <v>1</v>
      </c>
      <c r="D45" s="7">
        <f>SUM(D42:F42)</f>
        <v>22110</v>
      </c>
      <c r="E45" s="2">
        <f t="shared" ref="E44:E45" si="14">D45/1024</f>
        <v>21.591796875</v>
      </c>
      <c r="F45" s="15" t="s">
        <v>41</v>
      </c>
      <c r="G45" s="9"/>
      <c r="H45" s="10"/>
    </row>
    <row r="46" spans="2:8">
      <c r="B46" s="5"/>
      <c r="C46" s="5"/>
      <c r="D46" s="5"/>
      <c r="E46" s="14"/>
      <c r="F46" s="13"/>
      <c r="G46" s="13"/>
      <c r="H46" s="5"/>
    </row>
    <row r="47" spans="2:8">
      <c r="B47" s="17" t="s">
        <v>45</v>
      </c>
      <c r="C47" s="1" t="s">
        <v>27</v>
      </c>
      <c r="D47" s="6">
        <v>0</v>
      </c>
      <c r="E47" s="6">
        <v>0</v>
      </c>
      <c r="F47" s="6">
        <v>0</v>
      </c>
      <c r="G47" s="6">
        <v>0</v>
      </c>
      <c r="H47" s="1">
        <v>0</v>
      </c>
    </row>
    <row r="48" spans="2:8">
      <c r="B48" s="17"/>
      <c r="C48" s="1" t="s">
        <v>34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2:8">
      <c r="B49" s="17"/>
      <c r="C49" s="1" t="s">
        <v>38</v>
      </c>
      <c r="D49" s="1">
        <f>SUM(D47:D48)</f>
        <v>0</v>
      </c>
      <c r="E49" s="1">
        <f t="shared" ref="E49:G49" si="15">SUM(E47:E48)</f>
        <v>0</v>
      </c>
      <c r="F49" s="1">
        <f t="shared" si="15"/>
        <v>0</v>
      </c>
      <c r="G49" s="1">
        <f t="shared" si="15"/>
        <v>0</v>
      </c>
      <c r="H49" s="1">
        <f>SUM(H47:H48)</f>
        <v>0</v>
      </c>
    </row>
    <row r="50" spans="2:8">
      <c r="B50" s="17"/>
      <c r="C50" s="1" t="s">
        <v>40</v>
      </c>
      <c r="D50" s="3">
        <f>SUM(D49,E49)</f>
        <v>0</v>
      </c>
      <c r="E50" s="2">
        <f>D50/1024</f>
        <v>0</v>
      </c>
      <c r="F50" s="2" t="s">
        <v>41</v>
      </c>
      <c r="G50" s="8"/>
      <c r="H50" s="5"/>
    </row>
    <row r="51" spans="2:8">
      <c r="B51" s="17"/>
      <c r="C51" s="1" t="s">
        <v>44</v>
      </c>
      <c r="D51" s="4">
        <f>SUM(F49,G49)</f>
        <v>0</v>
      </c>
      <c r="E51" s="2">
        <f t="shared" ref="E51:E52" si="16">D51/1024</f>
        <v>0</v>
      </c>
      <c r="F51" s="15" t="s">
        <v>41</v>
      </c>
      <c r="G51" s="9"/>
      <c r="H51" s="10"/>
    </row>
    <row r="52" spans="2:8">
      <c r="B52" s="18"/>
      <c r="C52" s="2" t="s">
        <v>1</v>
      </c>
      <c r="D52" s="7">
        <f>SUM(D49:F49)</f>
        <v>0</v>
      </c>
      <c r="E52" s="2">
        <f t="shared" si="16"/>
        <v>0</v>
      </c>
      <c r="F52" s="15" t="s">
        <v>41</v>
      </c>
      <c r="G52" s="9"/>
      <c r="H52" s="10"/>
    </row>
    <row r="53" spans="2:8">
      <c r="B53" s="5"/>
      <c r="C53" s="5"/>
      <c r="D53" s="5"/>
      <c r="E53" s="14"/>
      <c r="F53" s="13"/>
      <c r="G53" s="13"/>
      <c r="H53" s="5"/>
    </row>
    <row r="54" spans="2:8">
      <c r="B54" s="17" t="s">
        <v>46</v>
      </c>
      <c r="C54" s="1" t="s">
        <v>27</v>
      </c>
      <c r="D54" s="6">
        <v>0</v>
      </c>
      <c r="E54" s="6">
        <v>0</v>
      </c>
      <c r="F54" s="6">
        <v>0</v>
      </c>
      <c r="G54" s="6">
        <v>0</v>
      </c>
      <c r="H54" s="1">
        <v>0</v>
      </c>
    </row>
    <row r="55" spans="2:8">
      <c r="B55" s="17"/>
      <c r="C55" s="1" t="s">
        <v>34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2:8">
      <c r="B56" s="17"/>
      <c r="C56" s="1" t="s">
        <v>38</v>
      </c>
      <c r="D56" s="1">
        <f>SUM(D54:D55)</f>
        <v>0</v>
      </c>
      <c r="E56" s="1">
        <f t="shared" ref="E56:G56" si="17">SUM(E54:E55)</f>
        <v>0</v>
      </c>
      <c r="F56" s="1">
        <f t="shared" si="17"/>
        <v>0</v>
      </c>
      <c r="G56" s="1">
        <f t="shared" si="17"/>
        <v>0</v>
      </c>
      <c r="H56" s="1">
        <f>SUM(H54:H55)</f>
        <v>0</v>
      </c>
    </row>
    <row r="57" spans="2:8">
      <c r="B57" s="17"/>
      <c r="C57" s="1" t="s">
        <v>40</v>
      </c>
      <c r="D57" s="3">
        <f>SUM(D56,E56)</f>
        <v>0</v>
      </c>
      <c r="E57" s="2">
        <f>D57/1024</f>
        <v>0</v>
      </c>
      <c r="F57" s="2" t="s">
        <v>41</v>
      </c>
      <c r="G57" s="8"/>
      <c r="H57" s="5"/>
    </row>
    <row r="58" spans="2:8">
      <c r="B58" s="17"/>
      <c r="C58" s="1" t="s">
        <v>44</v>
      </c>
      <c r="D58" s="4">
        <f>SUM(F56,G56)</f>
        <v>0</v>
      </c>
      <c r="E58" s="2">
        <f t="shared" ref="E58:E59" si="18">D58/1024</f>
        <v>0</v>
      </c>
      <c r="F58" s="15" t="s">
        <v>41</v>
      </c>
      <c r="G58" s="9"/>
      <c r="H58" s="10"/>
    </row>
    <row r="59" spans="2:8">
      <c r="B59" s="18"/>
      <c r="C59" s="2" t="s">
        <v>1</v>
      </c>
      <c r="D59" s="7">
        <f>SUM(D56:F56)</f>
        <v>0</v>
      </c>
      <c r="E59" s="2">
        <f t="shared" si="18"/>
        <v>0</v>
      </c>
      <c r="F59" s="15" t="s">
        <v>41</v>
      </c>
      <c r="G59" s="9"/>
      <c r="H59" s="10"/>
    </row>
    <row r="60" spans="2:8">
      <c r="B60" s="5"/>
      <c r="C60" s="5"/>
      <c r="D60" s="5"/>
      <c r="E60" s="14"/>
      <c r="F60" s="13"/>
      <c r="G60" s="13"/>
      <c r="H60" s="5"/>
    </row>
    <row r="61" spans="2:8">
      <c r="B61" s="17" t="s">
        <v>47</v>
      </c>
      <c r="C61" s="1" t="s">
        <v>27</v>
      </c>
      <c r="D61" s="6">
        <v>0</v>
      </c>
      <c r="E61" s="6">
        <v>0</v>
      </c>
      <c r="F61" s="6">
        <v>0</v>
      </c>
      <c r="G61" s="6">
        <v>0</v>
      </c>
      <c r="H61" s="1">
        <v>0</v>
      </c>
    </row>
    <row r="62" spans="2:8">
      <c r="B62" s="17"/>
      <c r="C62" s="1" t="s">
        <v>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2:8">
      <c r="B63" s="17"/>
      <c r="C63" s="1" t="s">
        <v>38</v>
      </c>
      <c r="D63" s="1">
        <f>SUM(D61:D62)</f>
        <v>0</v>
      </c>
      <c r="E63" s="1">
        <f t="shared" ref="E63:G63" si="19">SUM(E61:E62)</f>
        <v>0</v>
      </c>
      <c r="F63" s="1">
        <f t="shared" si="19"/>
        <v>0</v>
      </c>
      <c r="G63" s="1">
        <f t="shared" si="19"/>
        <v>0</v>
      </c>
      <c r="H63" s="1">
        <f>SUM(H61:H62)</f>
        <v>0</v>
      </c>
    </row>
    <row r="64" spans="2:8">
      <c r="B64" s="17"/>
      <c r="C64" s="1" t="s">
        <v>40</v>
      </c>
      <c r="D64" s="3">
        <f>SUM(D63,E63)</f>
        <v>0</v>
      </c>
      <c r="E64" s="2">
        <f>D64/1024</f>
        <v>0</v>
      </c>
      <c r="F64" s="2" t="s">
        <v>41</v>
      </c>
      <c r="G64" s="8"/>
      <c r="H64" s="5"/>
    </row>
    <row r="65" spans="2:8">
      <c r="B65" s="17"/>
      <c r="C65" s="1" t="s">
        <v>44</v>
      </c>
      <c r="D65" s="4">
        <f>SUM(F63,G63)</f>
        <v>0</v>
      </c>
      <c r="E65" s="2">
        <f t="shared" ref="E65:E66" si="20">D65/1024</f>
        <v>0</v>
      </c>
      <c r="F65" s="15" t="s">
        <v>41</v>
      </c>
      <c r="G65" s="9"/>
      <c r="H65" s="10"/>
    </row>
    <row r="66" spans="2:8">
      <c r="B66" s="18"/>
      <c r="C66" s="2" t="s">
        <v>1</v>
      </c>
      <c r="D66" s="7">
        <f>SUM(D63:F63)</f>
        <v>0</v>
      </c>
      <c r="E66" s="2">
        <f t="shared" si="20"/>
        <v>0</v>
      </c>
      <c r="F66" s="15" t="s">
        <v>41</v>
      </c>
      <c r="G66" s="9"/>
      <c r="H66" s="10"/>
    </row>
    <row r="67" spans="2:8">
      <c r="B67" s="5"/>
      <c r="C67" s="5"/>
      <c r="D67" s="5"/>
      <c r="E67" s="14"/>
      <c r="F67" s="13"/>
      <c r="G67" s="13"/>
      <c r="H67" s="5"/>
    </row>
  </sheetData>
  <mergeCells count="12">
    <mergeCell ref="N3:R3"/>
    <mergeCell ref="B40:B45"/>
    <mergeCell ref="B47:B52"/>
    <mergeCell ref="B54:B59"/>
    <mergeCell ref="B61:B66"/>
    <mergeCell ref="K3:M3"/>
    <mergeCell ref="B5:B10"/>
    <mergeCell ref="B12:B17"/>
    <mergeCell ref="B19:B24"/>
    <mergeCell ref="B26:B31"/>
    <mergeCell ref="B33:B38"/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7E51-C66F-47AA-A92F-4FA7AF22459C}">
  <dimension ref="E2:M49"/>
  <sheetViews>
    <sheetView workbookViewId="0">
      <selection activeCell="K9" sqref="K9"/>
    </sheetView>
  </sheetViews>
  <sheetFormatPr defaultRowHeight="15"/>
  <cols>
    <col min="7" max="7" width="13.28515625" bestFit="1" customWidth="1"/>
    <col min="10" max="10" width="13.5703125" customWidth="1"/>
    <col min="11" max="11" width="11.140625" customWidth="1"/>
  </cols>
  <sheetData>
    <row r="2" spans="5:13">
      <c r="E2" t="s">
        <v>49</v>
      </c>
      <c r="F2" t="s">
        <v>50</v>
      </c>
      <c r="G2" t="s">
        <v>51</v>
      </c>
      <c r="J2" s="21" t="s">
        <v>52</v>
      </c>
      <c r="K2" s="21"/>
      <c r="L2" s="21"/>
      <c r="M2" s="21"/>
    </row>
    <row r="3" spans="5:13">
      <c r="E3">
        <v>1</v>
      </c>
      <c r="F3" t="s">
        <v>53</v>
      </c>
      <c r="G3">
        <v>1</v>
      </c>
      <c r="J3" t="s">
        <v>54</v>
      </c>
      <c r="K3">
        <v>32</v>
      </c>
      <c r="L3" t="s">
        <v>41</v>
      </c>
    </row>
    <row r="4" spans="5:13">
      <c r="E4">
        <v>2</v>
      </c>
      <c r="F4" t="s">
        <v>53</v>
      </c>
      <c r="G4">
        <v>2</v>
      </c>
    </row>
    <row r="5" spans="5:13">
      <c r="E5">
        <v>4</v>
      </c>
      <c r="F5" t="s">
        <v>53</v>
      </c>
      <c r="G5">
        <v>4</v>
      </c>
      <c r="J5" t="s">
        <v>55</v>
      </c>
      <c r="K5" t="str">
        <f>DEC2HEX(K3*(IF(EXACT(UPPER(L3),"B"),1,IF(EXACT(UPPER(L3),"KB"),1024,IF(EXACT(UPPER(L3),"MB"),1024^2,IF(EXACT(UPPER(L3),"GB"),1024^3,IF(EXACT(UPPER(L3),"TB"),1024^4,0)))))))</f>
        <v>8000</v>
      </c>
    </row>
    <row r="6" spans="5:13">
      <c r="E6">
        <v>8</v>
      </c>
      <c r="F6" t="s">
        <v>53</v>
      </c>
      <c r="G6">
        <v>8</v>
      </c>
    </row>
    <row r="7" spans="5:13">
      <c r="E7">
        <v>16</v>
      </c>
      <c r="F7" t="s">
        <v>53</v>
      </c>
      <c r="G7">
        <v>10</v>
      </c>
      <c r="J7" s="21" t="s">
        <v>56</v>
      </c>
      <c r="K7" s="21"/>
      <c r="L7" s="21"/>
      <c r="M7" s="21"/>
    </row>
    <row r="8" spans="5:13">
      <c r="E8">
        <v>32</v>
      </c>
      <c r="F8" t="s">
        <v>53</v>
      </c>
      <c r="G8">
        <v>20</v>
      </c>
      <c r="J8" t="s">
        <v>57</v>
      </c>
      <c r="K8">
        <v>10000000</v>
      </c>
    </row>
    <row r="9" spans="5:13">
      <c r="E9">
        <v>64</v>
      </c>
      <c r="F9" t="s">
        <v>53</v>
      </c>
      <c r="G9">
        <v>40</v>
      </c>
    </row>
    <row r="10" spans="5:13">
      <c r="E10">
        <v>128</v>
      </c>
      <c r="F10" t="s">
        <v>53</v>
      </c>
      <c r="G10">
        <v>80</v>
      </c>
      <c r="J10" t="s">
        <v>58</v>
      </c>
      <c r="K10">
        <f>HEX2DEC(K8)/(IF(EXACT(UPPER(L10),"B"),1,IF(EXACT(UPPER(L10),"kB"),1024,IF(EXACT(UPPER(L10),"MB"),1024^2,IF(EXACT(UPPER(L10),"GB"),1024^3,IF(EXACT(UPPER(L10),"TB"),1024^4,0))))))</f>
        <v>256</v>
      </c>
      <c r="L10" t="s">
        <v>22</v>
      </c>
    </row>
    <row r="11" spans="5:13">
      <c r="E11">
        <v>256</v>
      </c>
      <c r="F11" t="s">
        <v>53</v>
      </c>
      <c r="G11">
        <v>100</v>
      </c>
    </row>
    <row r="12" spans="5:13">
      <c r="E12">
        <v>512</v>
      </c>
      <c r="F12" t="s">
        <v>53</v>
      </c>
      <c r="G12">
        <v>200</v>
      </c>
    </row>
    <row r="13" spans="5:13">
      <c r="E13">
        <v>1</v>
      </c>
      <c r="F13" t="s">
        <v>41</v>
      </c>
      <c r="G13">
        <v>400</v>
      </c>
      <c r="J13" s="21" t="s">
        <v>59</v>
      </c>
      <c r="K13" s="21"/>
      <c r="L13" s="21"/>
      <c r="M13" s="21"/>
    </row>
    <row r="14" spans="5:13">
      <c r="E14">
        <f>2*E13</f>
        <v>2</v>
      </c>
      <c r="F14" t="s">
        <v>41</v>
      </c>
      <c r="G14">
        <v>800</v>
      </c>
      <c r="J14" t="s">
        <v>60</v>
      </c>
      <c r="K14">
        <v>64</v>
      </c>
      <c r="L14" t="s">
        <v>50</v>
      </c>
    </row>
    <row r="15" spans="5:13">
      <c r="E15">
        <f t="shared" ref="E15:E22" si="0">2*E14</f>
        <v>4</v>
      </c>
      <c r="F15" t="s">
        <v>41</v>
      </c>
      <c r="G15">
        <v>1000</v>
      </c>
    </row>
    <row r="16" spans="5:13">
      <c r="E16">
        <f t="shared" si="0"/>
        <v>8</v>
      </c>
      <c r="F16" t="s">
        <v>41</v>
      </c>
      <c r="G16">
        <v>2000</v>
      </c>
      <c r="J16" t="s">
        <v>61</v>
      </c>
      <c r="K16">
        <f>K14*8</f>
        <v>512</v>
      </c>
      <c r="L16" t="s">
        <v>62</v>
      </c>
    </row>
    <row r="17" spans="5:13">
      <c r="E17">
        <f t="shared" si="0"/>
        <v>16</v>
      </c>
      <c r="F17" t="s">
        <v>41</v>
      </c>
      <c r="G17">
        <v>4000</v>
      </c>
    </row>
    <row r="18" spans="5:13">
      <c r="E18">
        <f t="shared" si="0"/>
        <v>32</v>
      </c>
      <c r="F18" t="s">
        <v>41</v>
      </c>
      <c r="G18">
        <v>8000</v>
      </c>
    </row>
    <row r="19" spans="5:13">
      <c r="E19">
        <f t="shared" si="0"/>
        <v>64</v>
      </c>
      <c r="F19" t="s">
        <v>41</v>
      </c>
      <c r="G19">
        <v>10000</v>
      </c>
      <c r="J19" s="21" t="s">
        <v>63</v>
      </c>
      <c r="K19" s="21"/>
      <c r="L19" s="21"/>
      <c r="M19" s="21"/>
    </row>
    <row r="20" spans="5:13">
      <c r="E20">
        <f t="shared" si="0"/>
        <v>128</v>
      </c>
      <c r="F20" t="s">
        <v>41</v>
      </c>
      <c r="G20">
        <v>20000</v>
      </c>
      <c r="J20" t="s">
        <v>64</v>
      </c>
      <c r="K20" t="s">
        <v>65</v>
      </c>
    </row>
    <row r="21" spans="5:13">
      <c r="E21">
        <f t="shared" si="0"/>
        <v>256</v>
      </c>
      <c r="F21" t="s">
        <v>41</v>
      </c>
      <c r="G21">
        <v>40000</v>
      </c>
    </row>
    <row r="22" spans="5:13">
      <c r="E22">
        <f t="shared" si="0"/>
        <v>512</v>
      </c>
      <c r="F22" t="s">
        <v>41</v>
      </c>
      <c r="G22">
        <v>80000</v>
      </c>
      <c r="J22" t="s">
        <v>66</v>
      </c>
      <c r="K22">
        <v>50</v>
      </c>
      <c r="L22" t="s">
        <v>67</v>
      </c>
    </row>
    <row r="23" spans="5:13">
      <c r="E23">
        <v>1</v>
      </c>
      <c r="F23" t="s">
        <v>22</v>
      </c>
      <c r="G23">
        <v>100000</v>
      </c>
    </row>
    <row r="24" spans="5:13">
      <c r="E24">
        <f>2*E23</f>
        <v>2</v>
      </c>
      <c r="F24" t="s">
        <v>22</v>
      </c>
      <c r="G24">
        <v>200000</v>
      </c>
      <c r="J24" t="s">
        <v>68</v>
      </c>
      <c r="K24">
        <f>HEX2DEC(K20)/(K22*10^6)</f>
        <v>0.54274100000000003</v>
      </c>
      <c r="L24" t="s">
        <v>69</v>
      </c>
    </row>
    <row r="25" spans="5:13">
      <c r="E25">
        <f t="shared" ref="E25:E32" si="1">2*E24</f>
        <v>4</v>
      </c>
      <c r="F25" t="s">
        <v>22</v>
      </c>
      <c r="G25">
        <v>400000</v>
      </c>
    </row>
    <row r="26" spans="5:13">
      <c r="E26">
        <f t="shared" si="1"/>
        <v>8</v>
      </c>
      <c r="F26" t="s">
        <v>22</v>
      </c>
      <c r="G26">
        <v>800000</v>
      </c>
    </row>
    <row r="27" spans="5:13">
      <c r="E27">
        <f t="shared" si="1"/>
        <v>16</v>
      </c>
      <c r="F27" t="s">
        <v>22</v>
      </c>
      <c r="G27">
        <v>1000000</v>
      </c>
    </row>
    <row r="28" spans="5:13">
      <c r="E28">
        <f t="shared" si="1"/>
        <v>32</v>
      </c>
      <c r="F28" t="s">
        <v>22</v>
      </c>
      <c r="G28">
        <v>2000000</v>
      </c>
    </row>
    <row r="29" spans="5:13">
      <c r="E29">
        <f t="shared" si="1"/>
        <v>64</v>
      </c>
      <c r="F29" t="s">
        <v>22</v>
      </c>
      <c r="G29">
        <v>4000000</v>
      </c>
    </row>
    <row r="30" spans="5:13">
      <c r="E30">
        <f t="shared" si="1"/>
        <v>128</v>
      </c>
      <c r="F30" t="s">
        <v>22</v>
      </c>
      <c r="G30">
        <v>8000000</v>
      </c>
    </row>
    <row r="31" spans="5:13">
      <c r="E31">
        <f t="shared" si="1"/>
        <v>256</v>
      </c>
      <c r="F31" t="s">
        <v>22</v>
      </c>
      <c r="G31">
        <v>10000000</v>
      </c>
    </row>
    <row r="32" spans="5:13">
      <c r="E32">
        <f t="shared" si="1"/>
        <v>512</v>
      </c>
      <c r="F32" t="s">
        <v>22</v>
      </c>
      <c r="G32">
        <v>20000000</v>
      </c>
    </row>
    <row r="33" spans="5:7">
      <c r="E33">
        <v>1</v>
      </c>
      <c r="F33" t="s">
        <v>70</v>
      </c>
      <c r="G33">
        <v>40000000</v>
      </c>
    </row>
    <row r="34" spans="5:7">
      <c r="E34">
        <f>2*E33</f>
        <v>2</v>
      </c>
      <c r="F34" t="s">
        <v>70</v>
      </c>
      <c r="G34">
        <v>80000000</v>
      </c>
    </row>
    <row r="35" spans="5:7">
      <c r="E35">
        <f t="shared" ref="E35:E42" si="2">2*E34</f>
        <v>4</v>
      </c>
      <c r="F35" t="s">
        <v>70</v>
      </c>
      <c r="G35">
        <v>100000000</v>
      </c>
    </row>
    <row r="36" spans="5:7">
      <c r="E36">
        <f t="shared" si="2"/>
        <v>8</v>
      </c>
      <c r="F36" t="s">
        <v>70</v>
      </c>
      <c r="G36">
        <v>200000000</v>
      </c>
    </row>
    <row r="37" spans="5:7">
      <c r="E37">
        <f t="shared" si="2"/>
        <v>16</v>
      </c>
      <c r="F37" t="s">
        <v>70</v>
      </c>
      <c r="G37">
        <v>400000000</v>
      </c>
    </row>
    <row r="38" spans="5:7">
      <c r="E38">
        <f t="shared" si="2"/>
        <v>32</v>
      </c>
      <c r="F38" t="s">
        <v>70</v>
      </c>
      <c r="G38">
        <v>800000000</v>
      </c>
    </row>
    <row r="39" spans="5:7">
      <c r="E39">
        <f t="shared" si="2"/>
        <v>64</v>
      </c>
      <c r="F39" t="s">
        <v>70</v>
      </c>
      <c r="G39">
        <v>1000000000</v>
      </c>
    </row>
    <row r="40" spans="5:7">
      <c r="E40">
        <f t="shared" si="2"/>
        <v>128</v>
      </c>
      <c r="F40" t="s">
        <v>70</v>
      </c>
      <c r="G40">
        <v>2000000000</v>
      </c>
    </row>
    <row r="41" spans="5:7">
      <c r="E41">
        <f t="shared" si="2"/>
        <v>256</v>
      </c>
      <c r="F41" t="s">
        <v>70</v>
      </c>
      <c r="G41">
        <v>4000000000</v>
      </c>
    </row>
    <row r="42" spans="5:7">
      <c r="E42">
        <f t="shared" si="2"/>
        <v>512</v>
      </c>
      <c r="F42" t="s">
        <v>70</v>
      </c>
      <c r="G42">
        <v>8000000000</v>
      </c>
    </row>
    <row r="43" spans="5:7">
      <c r="E43">
        <v>1</v>
      </c>
      <c r="F43" t="s">
        <v>71</v>
      </c>
      <c r="G43">
        <v>10000000000</v>
      </c>
    </row>
    <row r="44" spans="5:7">
      <c r="E44">
        <f>2*E43</f>
        <v>2</v>
      </c>
      <c r="F44" t="str">
        <f>F43</f>
        <v>TB</v>
      </c>
      <c r="G44">
        <f>G43*2</f>
        <v>20000000000</v>
      </c>
    </row>
    <row r="45" spans="5:7">
      <c r="E45">
        <f t="shared" ref="E45:E49" si="3">2*E44</f>
        <v>4</v>
      </c>
      <c r="F45" t="str">
        <f t="shared" ref="F45:F49" si="4">F44</f>
        <v>TB</v>
      </c>
      <c r="G45">
        <f t="shared" ref="G45:G46" si="5">G44*2</f>
        <v>40000000000</v>
      </c>
    </row>
    <row r="46" spans="5:7">
      <c r="E46">
        <f t="shared" si="3"/>
        <v>8</v>
      </c>
      <c r="F46" t="str">
        <f t="shared" si="4"/>
        <v>TB</v>
      </c>
      <c r="G46">
        <f t="shared" si="5"/>
        <v>80000000000</v>
      </c>
    </row>
    <row r="47" spans="5:7">
      <c r="E47">
        <f t="shared" si="3"/>
        <v>16</v>
      </c>
      <c r="F47" t="str">
        <f t="shared" si="4"/>
        <v>TB</v>
      </c>
      <c r="G47">
        <f>G43*10</f>
        <v>100000000000</v>
      </c>
    </row>
    <row r="48" spans="5:7">
      <c r="E48">
        <f t="shared" si="3"/>
        <v>32</v>
      </c>
      <c r="F48" t="str">
        <f t="shared" si="4"/>
        <v>TB</v>
      </c>
    </row>
    <row r="49" spans="5:6">
      <c r="E49">
        <f t="shared" si="3"/>
        <v>64</v>
      </c>
      <c r="F49" t="str">
        <f t="shared" si="4"/>
        <v>TB</v>
      </c>
    </row>
  </sheetData>
  <mergeCells count="4">
    <mergeCell ref="J2:M2"/>
    <mergeCell ref="J7:M7"/>
    <mergeCell ref="J13:M13"/>
    <mergeCell ref="J19:M19"/>
  </mergeCells>
  <dataValidations count="2">
    <dataValidation type="list" errorStyle="warning" showInputMessage="1" showErrorMessage="1" errorTitle="Wrong Input !" error="Please select bewteen: B, KB, MB, GB, TB" promptTitle="Bytes" prompt="Select bewteen B, KB, MB, GB, TB" sqref="L10" xr:uid="{9FA48840-16C3-4A71-BBE8-28AB9D2B4C39}">
      <formula1>"B,KB,MB,GB,TB"</formula1>
    </dataValidation>
    <dataValidation type="list" errorStyle="warning" showInputMessage="1" showErrorMessage="1" errorTitle="Wrong Input !" error="Please select bewteen one: B, KB, MB, GB, TB" promptTitle="Bytes" prompt="Select bewteen: B, KB, MB, GB, TB" sqref="L3" xr:uid="{E6D56E6F-42FD-48C6-A9F1-E955BD03E5F3}">
      <formula1>"B,KB,MB,GB,TB"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2023-11-27T20:58:45Z</dcterms:created>
  <dcterms:modified xsi:type="dcterms:W3CDTF">2023-12-07T01:12:06Z</dcterms:modified>
  <cp:category/>
  <cp:contentStatus/>
</cp:coreProperties>
</file>