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ishree\Downloads\"/>
    </mc:Choice>
  </mc:AlternateContent>
  <bookViews>
    <workbookView xWindow="0" yWindow="0" windowWidth="20490" windowHeight="7530"/>
  </bookViews>
  <sheets>
    <sheet name="Solutions" sheetId="2" r:id="rId1"/>
    <sheet name="Original Table" sheetId="1" r:id="rId2"/>
    <sheet name="MasterData" sheetId="19" r:id="rId3"/>
    <sheet name="Bangalore" sheetId="13" r:id="rId4"/>
    <sheet name="NCR" sheetId="12" r:id="rId5"/>
    <sheet name="Mumbai" sheetId="11" r:id="rId6"/>
    <sheet name="Chennai" sheetId="15" r:id="rId7"/>
    <sheet name="Hyderabad" sheetId="16" r:id="rId8"/>
    <sheet name="Pune" sheetId="17" r:id="rId9"/>
    <sheet name="Calcutta" sheetId="18" r:id="rId10"/>
    <sheet name="Others" sheetId="20" r:id="rId11"/>
    <sheet name="Pivot" sheetId="10" r:id="rId12"/>
    <sheet name="T-test Mondays vs Sundays" sheetId="9" r:id="rId13"/>
    <sheet name="ANOVA_NCR_Mum_Ban" sheetId="14" r:id="rId14"/>
  </sheets>
  <definedNames>
    <definedName name="_xlnm._FilterDatabase" localSheetId="1" hidden="1">'Original Table'!$A$1:$T$109</definedName>
  </definedNames>
  <calcPr calcId="171027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2" l="1"/>
  <c r="H98" i="2"/>
  <c r="H99" i="2"/>
  <c r="H100" i="2"/>
  <c r="H101" i="2"/>
  <c r="H102" i="2"/>
  <c r="H103" i="2"/>
  <c r="H96" i="2"/>
  <c r="G104" i="2"/>
  <c r="F104" i="2"/>
  <c r="E104" i="2"/>
  <c r="D104" i="2"/>
  <c r="C104" i="2"/>
  <c r="H104" i="2" l="1"/>
  <c r="F112" i="2" s="1"/>
  <c r="C82" i="2"/>
  <c r="D82" i="2"/>
  <c r="E82" i="2"/>
  <c r="F82" i="2"/>
  <c r="C83" i="2"/>
  <c r="D83" i="2"/>
  <c r="E83" i="2"/>
  <c r="F83" i="2"/>
  <c r="D81" i="2"/>
  <c r="E81" i="2"/>
  <c r="F81" i="2"/>
  <c r="C81" i="2"/>
  <c r="G114" i="2" l="1"/>
  <c r="E112" i="2"/>
  <c r="E114" i="2"/>
  <c r="E116" i="2"/>
  <c r="C117" i="2"/>
  <c r="G118" i="2"/>
  <c r="E117" i="2"/>
  <c r="G112" i="2"/>
  <c r="E118" i="2"/>
  <c r="G113" i="2"/>
  <c r="D113" i="2"/>
  <c r="D114" i="2"/>
  <c r="F113" i="2"/>
  <c r="F114" i="2"/>
  <c r="F117" i="2"/>
  <c r="C118" i="2"/>
  <c r="G117" i="2"/>
  <c r="C112" i="2"/>
  <c r="G115" i="2"/>
  <c r="D111" i="2"/>
  <c r="C111" i="2"/>
  <c r="G111" i="2"/>
  <c r="D112" i="2"/>
  <c r="E115" i="2"/>
  <c r="F118" i="2"/>
  <c r="F115" i="2"/>
  <c r="C116" i="2"/>
  <c r="E111" i="2"/>
  <c r="D118" i="2"/>
  <c r="F116" i="2"/>
  <c r="G116" i="2"/>
  <c r="C114" i="2"/>
  <c r="C113" i="2"/>
  <c r="D116" i="2"/>
  <c r="F111" i="2"/>
  <c r="D117" i="2"/>
  <c r="C115" i="2"/>
  <c r="E113" i="2"/>
  <c r="D115" i="2"/>
  <c r="C86" i="2"/>
  <c r="D77" i="2"/>
  <c r="E77" i="2"/>
  <c r="F77" i="2"/>
  <c r="C77" i="2"/>
  <c r="G75" i="2"/>
  <c r="G76" i="2"/>
  <c r="G74" i="2"/>
  <c r="C44" i="2"/>
  <c r="F34" i="2"/>
  <c r="C34" i="2"/>
  <c r="C26" i="2"/>
  <c r="C120" i="2" l="1"/>
  <c r="C35" i="2"/>
  <c r="G77" i="2"/>
  <c r="C18" i="2"/>
  <c r="C15" i="2"/>
  <c r="C14" i="2"/>
  <c r="C16" i="2" s="1"/>
  <c r="C4" i="2" l="1"/>
  <c r="C3" i="2"/>
  <c r="C5" i="2" l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<sst xmlns="http://schemas.openxmlformats.org/spreadsheetml/2006/main" count="4170" uniqueCount="124">
  <si>
    <t xml:space="preserve">CusId </t>
  </si>
  <si>
    <t>Viewed</t>
  </si>
  <si>
    <t>Cart Additions</t>
  </si>
  <si>
    <t xml:space="preserve">Revenue </t>
  </si>
  <si>
    <t xml:space="preserve">Order </t>
  </si>
  <si>
    <t>Monday</t>
  </si>
  <si>
    <t>Tuesday</t>
  </si>
  <si>
    <t>Wednesday</t>
  </si>
  <si>
    <t>Thursday</t>
  </si>
  <si>
    <t>Friday</t>
  </si>
  <si>
    <t>Saturday</t>
  </si>
  <si>
    <t>Sunday</t>
  </si>
  <si>
    <t>Time Spent on Site</t>
  </si>
  <si>
    <t>Bangalore</t>
  </si>
  <si>
    <t>Delhi/NCR</t>
  </si>
  <si>
    <t>Mumbai</t>
  </si>
  <si>
    <t>Chennai</t>
  </si>
  <si>
    <t>Hyderabad</t>
  </si>
  <si>
    <t>Pune</t>
  </si>
  <si>
    <t>Calcutta</t>
  </si>
  <si>
    <t>NA</t>
  </si>
  <si>
    <t>Question 1</t>
  </si>
  <si>
    <t>Average revenue in population</t>
  </si>
  <si>
    <t>Average revenue in sample</t>
  </si>
  <si>
    <t>Std. dev in sample</t>
  </si>
  <si>
    <t>Likeliness of the sample being a representative of the population</t>
  </si>
  <si>
    <t>(&gt;0.05)</t>
  </si>
  <si>
    <t>Hence sample is a representative of the population</t>
  </si>
  <si>
    <t>Question 2</t>
  </si>
  <si>
    <t>Null hypothesis is not rejected</t>
  </si>
  <si>
    <t>Average order rate in population</t>
  </si>
  <si>
    <t>No. of orders in sample</t>
  </si>
  <si>
    <t>Total orders</t>
  </si>
  <si>
    <t>Order rate in sample</t>
  </si>
  <si>
    <t>Probability of getting sample average 80 or greater bcoz of random chance</t>
  </si>
  <si>
    <t>Question 3</t>
  </si>
  <si>
    <t>Sum of Time Spent on Site</t>
  </si>
  <si>
    <t>To find out if there is significant difference between the two samples (Mondays only vs Sundays only)</t>
  </si>
  <si>
    <t>We conduct 2 sample t-test</t>
  </si>
  <si>
    <t>Mondays only</t>
  </si>
  <si>
    <t>Sundays only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</si>
  <si>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</si>
  <si>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</si>
  <si>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</si>
  <si>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</si>
  <si>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</si>
  <si>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</si>
  <si>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</si>
  <si>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</si>
  <si>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</si>
  <si>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</si>
  <si>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</si>
  <si>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 find the two-tail t-test probability</t>
  </si>
  <si>
    <t>&gt;0.05</t>
  </si>
  <si>
    <t>Null hypothesis</t>
  </si>
  <si>
    <t>There is no difference between time spent on Mondays only and Sundays only</t>
  </si>
  <si>
    <t>Alternate hypothesis</t>
  </si>
  <si>
    <t>Time spent on Mondays only is different from Sundays only</t>
  </si>
  <si>
    <t>Question 4</t>
  </si>
  <si>
    <t>Average no. of products in a cart</t>
  </si>
  <si>
    <t>Null hypothesis is accepted</t>
  </si>
  <si>
    <t>Hence, there is no significant difference between time spent on Mondays only and Sundays only</t>
  </si>
  <si>
    <t>Probability that a customer will add atleast 3 products in cart</t>
  </si>
  <si>
    <t>Std. dev of products in cart</t>
  </si>
  <si>
    <t>Question 5</t>
  </si>
  <si>
    <t xml:space="preserve">Time spent is a continuous variable </t>
  </si>
  <si>
    <t>We conduct one-way ANOVA between 3 samples (between NCR,Mumbai, Bangalore)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</si>
  <si>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</si>
  <si>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</si>
  <si>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</si>
  <si>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</si>
  <si>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</si>
  <si>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</si>
  <si>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</si>
  <si>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</si>
  <si>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</si>
  <si>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</si>
  <si>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</si>
  <si>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</si>
  <si>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</si>
  <si>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</si>
  <si>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</si>
  <si>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</si>
  <si>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There is no significant difference in time spent between people from 3 cities</t>
  </si>
  <si>
    <t>p-value</t>
  </si>
  <si>
    <t>Hence, there is no significant difference in time spent between people from the 3 cities</t>
  </si>
  <si>
    <t>Question 6</t>
  </si>
  <si>
    <t xml:space="preserve">Home </t>
  </si>
  <si>
    <t xml:space="preserve">Fashion </t>
  </si>
  <si>
    <t xml:space="preserve">Electronics </t>
  </si>
  <si>
    <t>Jewellery</t>
  </si>
  <si>
    <t xml:space="preserve">Mumbai </t>
  </si>
  <si>
    <t xml:space="preserve">Bangalore </t>
  </si>
  <si>
    <t xml:space="preserve">Chennai </t>
  </si>
  <si>
    <t>Row Totals</t>
  </si>
  <si>
    <t>Column totals</t>
  </si>
  <si>
    <t>Expected values</t>
  </si>
  <si>
    <t>Observed values</t>
  </si>
  <si>
    <t>Chitest</t>
  </si>
  <si>
    <t>There is no association between location and category</t>
  </si>
  <si>
    <t>Question 7</t>
  </si>
  <si>
    <t xml:space="preserve">Sum of Revenue </t>
  </si>
  <si>
    <t xml:space="preserve">Sum of Order </t>
  </si>
  <si>
    <t>NCR/Delhi</t>
  </si>
  <si>
    <t>Others</t>
  </si>
  <si>
    <t>Here, we try and find if there is any association between location/region and the numbers</t>
  </si>
  <si>
    <t>So, we have observed values above and we calculate the expected values</t>
  </si>
  <si>
    <t>We try the chi-square test of association</t>
  </si>
  <si>
    <t>Totals</t>
  </si>
  <si>
    <t>Sum of Cart Additions</t>
  </si>
  <si>
    <t>Sum of Viewed</t>
  </si>
  <si>
    <t>Chisquare test of association</t>
  </si>
  <si>
    <t>&lt;0.05</t>
  </si>
  <si>
    <t>As, we can see, the null hypothesis is rejected</t>
  </si>
  <si>
    <t>There is a significant association between location/region and the numbers</t>
  </si>
  <si>
    <t>Thus, localized strategy should be applied</t>
  </si>
  <si>
    <t>Faculty Comments: Answer is OK. Marks awarded: 1.5 of 1.5</t>
  </si>
  <si>
    <t>Faculty Comments: Ideally p-value should be =1-poisson.dist(2,1.377,true) as cart additions are whole numbers.</t>
  </si>
  <si>
    <t>Faculty comments: Answer is OK. Marks awarded: 1.5 of 1.5</t>
  </si>
  <si>
    <t>Faculty Comments: We can't combine so many factors as factor I in ch-sqaure test of association.</t>
  </si>
  <si>
    <t>Moreover, if just take revenue and cities and apply ANOVA, it is more than ssufficient to conclude.</t>
  </si>
  <si>
    <t>Marks awarded: 0.75 of 1.5</t>
  </si>
  <si>
    <t>Marks awardeD: 0.75 of 1.0</t>
  </si>
  <si>
    <t>Total Grade: 9 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</si>
</sst>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kumar Subudhi" refreshedDate="42749.373791666665" createdVersion="6" refreshedVersion="6" minRefreshableVersion="3" recordCount="108">
  <cacheSource type="worksheet">
    <worksheetSource ref="A1:T109" sheet="Original Table"/>
  </cacheSource>
  <cacheFields count="20">
    <cacheField name="CusId " numFmtId="0">
      <sharedItems containsSemiMixedTypes="0" containsString="0" containsNumber="1" containsInteger="1" minValue="1" maxValue="561"/>
    </cacheField>
    <cacheField name="Viewed" numFmtId="0">
      <sharedItems containsMixedTypes="1" containsNumber="1" containsInteger="1" minValue="0" maxValue="16" count="16">
        <n v="3"/>
        <n v="0"/>
        <n v="1"/>
        <n v="13"/>
        <n v="2"/>
        <n v="4"/>
        <n v="15"/>
        <n v="8"/>
        <n v="5"/>
        <n v="16"/>
        <n v="11"/>
        <n v="12"/>
        <s v="NA"/>
        <n v="7"/>
        <n v="9"/>
        <n v="6"/>
      </sharedItems>
    </cacheField>
    <cacheField name="Cart Additions" numFmtId="0">
      <sharedItems containsMixedTypes="1" containsNumber="1" containsInteger="1" minValue="0" maxValue="9"/>
    </cacheField>
    <cacheField name="Revenue " numFmtId="0">
      <sharedItems containsSemiMixedTypes="0" containsString="0" containsNumber="1" minValue="0" maxValue="8100"/>
    </cacheField>
    <cacheField name="Order " numFmtId="0">
      <sharedItems containsSemiMixedTypes="0" containsString="0" containsNumber="1" containsInteger="1" minValue="0" maxValue="1" count="2">
        <n v="0"/>
        <n v="1"/>
      </sharedItems>
    </cacheField>
    <cacheField name="Monday" numFmtId="0">
      <sharedItems count="2">
        <s v="NA"/>
        <s v="Monday"/>
      </sharedItems>
    </cacheField>
    <cacheField name="Tuesday" numFmtId="0">
      <sharedItems/>
    </cacheField>
    <cacheField name="Wednesday" numFmtId="0">
      <sharedItems/>
    </cacheField>
    <cacheField name="Thursday" numFmtId="0">
      <sharedItems/>
    </cacheField>
    <cacheField name="Friday" numFmtId="0">
      <sharedItems/>
    </cacheField>
    <cacheField name="Saturday" numFmtId="0">
      <sharedItems/>
    </cacheField>
    <cacheField name="Sunday" numFmtId="0">
      <sharedItems/>
    </cacheField>
    <cacheField name="Time Spent on Site" numFmtId="0">
      <sharedItems containsSemiMixedTypes="0" containsString="0" containsNumber="1" containsInteger="1" minValue="53" maxValue="4344"/>
    </cacheField>
    <cacheField name="Bangalore" numFmtId="0">
      <sharedItems count="2">
        <s v="NA"/>
        <s v="Bangalore"/>
      </sharedItems>
    </cacheField>
    <cacheField name="Delhi/NCR" numFmtId="0">
      <sharedItems count="2">
        <s v="Delhi/NCR"/>
        <s v="NA"/>
      </sharedItems>
    </cacheField>
    <cacheField name="Mumbai" numFmtId="0">
      <sharedItems count="2">
        <s v="NA"/>
        <s v="Mumbai"/>
      </sharedItems>
    </cacheField>
    <cacheField name="Chennai" numFmtId="0">
      <sharedItems count="2">
        <s v="NA"/>
        <s v="Chennai"/>
      </sharedItems>
    </cacheField>
    <cacheField name="Hyderabad" numFmtId="0">
      <sharedItems count="2">
        <s v="NA"/>
        <s v="Hyderabad"/>
      </sharedItems>
    </cacheField>
    <cacheField name="Pune" numFmtId="0">
      <sharedItems count="2">
        <s v="NA"/>
        <s v="Pune"/>
      </sharedItems>
    </cacheField>
    <cacheField name="Calcutta" numFmtId="0">
      <sharedItems count="2">
        <s v="NA"/>
        <s v="Calcut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n v="1"/>
    <x v="0"/>
    <n v="1"/>
    <n v="0"/>
    <x v="0"/>
    <x v="0"/>
    <s v="NA"/>
    <s v="NA"/>
    <s v="Thursday"/>
    <s v="Friday"/>
    <s v="NA"/>
    <s v="NA"/>
    <n v="790"/>
    <x v="0"/>
    <x v="0"/>
    <x v="0"/>
    <x v="0"/>
    <x v="0"/>
    <x v="0"/>
    <x v="0"/>
  </r>
  <r>
    <n v="39"/>
    <x v="1"/>
    <n v="0"/>
    <n v="8100"/>
    <x v="1"/>
    <x v="1"/>
    <s v="NA"/>
    <s v="NA"/>
    <s v="NA"/>
    <s v="NA"/>
    <s v="NA"/>
    <s v="NA"/>
    <n v="456"/>
    <x v="0"/>
    <x v="1"/>
    <x v="1"/>
    <x v="0"/>
    <x v="0"/>
    <x v="0"/>
    <x v="0"/>
  </r>
  <r>
    <n v="40"/>
    <x v="1"/>
    <n v="0"/>
    <n v="660"/>
    <x v="1"/>
    <x v="0"/>
    <s v="NA"/>
    <s v="NA"/>
    <s v="NA"/>
    <s v="Friday"/>
    <s v="NA"/>
    <s v="NA"/>
    <n v="633"/>
    <x v="0"/>
    <x v="1"/>
    <x v="0"/>
    <x v="0"/>
    <x v="0"/>
    <x v="0"/>
    <x v="0"/>
  </r>
  <r>
    <n v="47"/>
    <x v="2"/>
    <n v="1"/>
    <n v="0"/>
    <x v="0"/>
    <x v="0"/>
    <s v="NA"/>
    <s v="NA"/>
    <s v="NA"/>
    <s v="Friday"/>
    <s v="Saturday"/>
    <s v="NA"/>
    <n v="232"/>
    <x v="1"/>
    <x v="1"/>
    <x v="0"/>
    <x v="0"/>
    <x v="0"/>
    <x v="0"/>
    <x v="0"/>
  </r>
  <r>
    <n v="55"/>
    <x v="2"/>
    <n v="0"/>
    <n v="0"/>
    <x v="0"/>
    <x v="1"/>
    <s v="NA"/>
    <s v="NA"/>
    <s v="NA"/>
    <s v="NA"/>
    <s v="NA"/>
    <s v="NA"/>
    <n v="1763"/>
    <x v="0"/>
    <x v="0"/>
    <x v="0"/>
    <x v="0"/>
    <x v="0"/>
    <x v="0"/>
    <x v="0"/>
  </r>
  <r>
    <n v="64"/>
    <x v="3"/>
    <n v="9"/>
    <n v="808"/>
    <x v="1"/>
    <x v="1"/>
    <s v="Tuesday"/>
    <s v="Wednesday"/>
    <s v="Thursday"/>
    <s v="Friday"/>
    <s v="Saturday"/>
    <s v="Sunday"/>
    <n v="1379"/>
    <x v="1"/>
    <x v="1"/>
    <x v="0"/>
    <x v="0"/>
    <x v="0"/>
    <x v="0"/>
    <x v="0"/>
  </r>
  <r>
    <n v="84"/>
    <x v="4"/>
    <n v="1"/>
    <n v="550"/>
    <x v="1"/>
    <x v="0"/>
    <s v="NA"/>
    <s v="Wednesday"/>
    <s v="Thursday"/>
    <s v="NA"/>
    <s v="NA"/>
    <s v="NA"/>
    <n v="830"/>
    <x v="0"/>
    <x v="0"/>
    <x v="0"/>
    <x v="0"/>
    <x v="0"/>
    <x v="0"/>
    <x v="0"/>
  </r>
  <r>
    <n v="106"/>
    <x v="2"/>
    <n v="1"/>
    <n v="922"/>
    <x v="1"/>
    <x v="1"/>
    <s v="NA"/>
    <s v="NA"/>
    <s v="NA"/>
    <s v="NA"/>
    <s v="NA"/>
    <s v="NA"/>
    <n v="606"/>
    <x v="0"/>
    <x v="0"/>
    <x v="0"/>
    <x v="0"/>
    <x v="0"/>
    <x v="0"/>
    <x v="0"/>
  </r>
  <r>
    <n v="115"/>
    <x v="2"/>
    <n v="1"/>
    <n v="45"/>
    <x v="1"/>
    <x v="0"/>
    <s v="Tuesday"/>
    <s v="NA"/>
    <s v="NA"/>
    <s v="NA"/>
    <s v="NA"/>
    <s v="NA"/>
    <n v="304"/>
    <x v="0"/>
    <x v="1"/>
    <x v="0"/>
    <x v="0"/>
    <x v="0"/>
    <x v="0"/>
    <x v="0"/>
  </r>
  <r>
    <n v="129"/>
    <x v="5"/>
    <n v="1"/>
    <n v="6981"/>
    <x v="1"/>
    <x v="0"/>
    <s v="Tuesday"/>
    <s v="Wednesday"/>
    <s v="NA"/>
    <s v="Friday"/>
    <s v="Saturday"/>
    <s v="NA"/>
    <n v="835"/>
    <x v="0"/>
    <x v="1"/>
    <x v="0"/>
    <x v="0"/>
    <x v="0"/>
    <x v="0"/>
    <x v="0"/>
  </r>
  <r>
    <n v="145"/>
    <x v="2"/>
    <n v="0"/>
    <n v="270"/>
    <x v="1"/>
    <x v="0"/>
    <s v="NA"/>
    <s v="NA"/>
    <s v="NA"/>
    <s v="Friday"/>
    <s v="NA"/>
    <s v="NA"/>
    <n v="1087"/>
    <x v="0"/>
    <x v="0"/>
    <x v="0"/>
    <x v="0"/>
    <x v="0"/>
    <x v="0"/>
    <x v="0"/>
  </r>
  <r>
    <n v="157"/>
    <x v="2"/>
    <n v="1"/>
    <n v="0"/>
    <x v="0"/>
    <x v="0"/>
    <s v="Tuesday"/>
    <s v="NA"/>
    <s v="NA"/>
    <s v="NA"/>
    <s v="NA"/>
    <s v="NA"/>
    <n v="1156"/>
    <x v="0"/>
    <x v="0"/>
    <x v="0"/>
    <x v="0"/>
    <x v="0"/>
    <x v="0"/>
    <x v="0"/>
  </r>
  <r>
    <n v="159"/>
    <x v="2"/>
    <n v="0"/>
    <n v="1599"/>
    <x v="1"/>
    <x v="0"/>
    <s v="NA"/>
    <s v="NA"/>
    <s v="NA"/>
    <s v="NA"/>
    <s v="Saturday"/>
    <s v="NA"/>
    <n v="290"/>
    <x v="0"/>
    <x v="0"/>
    <x v="0"/>
    <x v="0"/>
    <x v="0"/>
    <x v="0"/>
    <x v="0"/>
  </r>
  <r>
    <n v="208"/>
    <x v="4"/>
    <n v="0"/>
    <n v="0"/>
    <x v="0"/>
    <x v="1"/>
    <s v="NA"/>
    <s v="NA"/>
    <s v="NA"/>
    <s v="Friday"/>
    <s v="NA"/>
    <s v="NA"/>
    <n v="1725"/>
    <x v="0"/>
    <x v="1"/>
    <x v="1"/>
    <x v="0"/>
    <x v="0"/>
    <x v="0"/>
    <x v="0"/>
  </r>
  <r>
    <n v="211"/>
    <x v="2"/>
    <n v="1"/>
    <n v="0"/>
    <x v="0"/>
    <x v="0"/>
    <s v="NA"/>
    <s v="Wednesday"/>
    <s v="NA"/>
    <s v="NA"/>
    <s v="NA"/>
    <s v="NA"/>
    <n v="364"/>
    <x v="0"/>
    <x v="0"/>
    <x v="0"/>
    <x v="0"/>
    <x v="0"/>
    <x v="0"/>
    <x v="0"/>
  </r>
  <r>
    <n v="214"/>
    <x v="6"/>
    <n v="4"/>
    <n v="569"/>
    <x v="1"/>
    <x v="1"/>
    <s v="Tuesday"/>
    <s v="Wednesday"/>
    <s v="Thursday"/>
    <s v="Friday"/>
    <s v="Saturday"/>
    <s v="Sunday"/>
    <n v="463"/>
    <x v="1"/>
    <x v="1"/>
    <x v="0"/>
    <x v="0"/>
    <x v="0"/>
    <x v="0"/>
    <x v="0"/>
  </r>
  <r>
    <n v="218"/>
    <x v="2"/>
    <n v="1"/>
    <n v="320"/>
    <x v="1"/>
    <x v="0"/>
    <s v="NA"/>
    <s v="NA"/>
    <s v="NA"/>
    <s v="NA"/>
    <s v="NA"/>
    <s v="Sunday"/>
    <n v="2320"/>
    <x v="0"/>
    <x v="1"/>
    <x v="0"/>
    <x v="0"/>
    <x v="0"/>
    <x v="0"/>
    <x v="0"/>
  </r>
  <r>
    <n v="219"/>
    <x v="2"/>
    <n v="0"/>
    <n v="160"/>
    <x v="1"/>
    <x v="0"/>
    <s v="Tuesday"/>
    <s v="NA"/>
    <s v="NA"/>
    <s v="NA"/>
    <s v="Saturday"/>
    <s v="NA"/>
    <n v="1165"/>
    <x v="0"/>
    <x v="0"/>
    <x v="0"/>
    <x v="0"/>
    <x v="0"/>
    <x v="0"/>
    <x v="0"/>
  </r>
  <r>
    <n v="220"/>
    <x v="2"/>
    <n v="0"/>
    <n v="490"/>
    <x v="1"/>
    <x v="1"/>
    <s v="NA"/>
    <s v="NA"/>
    <s v="NA"/>
    <s v="NA"/>
    <s v="NA"/>
    <s v="NA"/>
    <n v="566"/>
    <x v="1"/>
    <x v="1"/>
    <x v="0"/>
    <x v="0"/>
    <x v="0"/>
    <x v="0"/>
    <x v="0"/>
  </r>
  <r>
    <n v="221"/>
    <x v="2"/>
    <n v="0"/>
    <n v="1440"/>
    <x v="1"/>
    <x v="0"/>
    <s v="Tuesday"/>
    <s v="NA"/>
    <s v="NA"/>
    <s v="NA"/>
    <s v="Saturday"/>
    <s v="Sunday"/>
    <n v="194"/>
    <x v="0"/>
    <x v="1"/>
    <x v="0"/>
    <x v="0"/>
    <x v="0"/>
    <x v="0"/>
    <x v="0"/>
  </r>
  <r>
    <n v="224"/>
    <x v="4"/>
    <n v="1"/>
    <n v="255"/>
    <x v="1"/>
    <x v="0"/>
    <s v="Tuesday"/>
    <s v="NA"/>
    <s v="NA"/>
    <s v="NA"/>
    <s v="Saturday"/>
    <s v="NA"/>
    <n v="1107"/>
    <x v="0"/>
    <x v="1"/>
    <x v="0"/>
    <x v="0"/>
    <x v="1"/>
    <x v="1"/>
    <x v="0"/>
  </r>
  <r>
    <n v="232"/>
    <x v="2"/>
    <n v="1"/>
    <n v="123.33333330000001"/>
    <x v="1"/>
    <x v="0"/>
    <s v="NA"/>
    <s v="NA"/>
    <s v="NA"/>
    <s v="Friday"/>
    <s v="Saturday"/>
    <s v="NA"/>
    <n v="2114"/>
    <x v="0"/>
    <x v="1"/>
    <x v="0"/>
    <x v="1"/>
    <x v="0"/>
    <x v="0"/>
    <x v="0"/>
  </r>
  <r>
    <n v="240"/>
    <x v="2"/>
    <n v="1"/>
    <n v="899"/>
    <x v="1"/>
    <x v="0"/>
    <s v="Tuesday"/>
    <s v="NA"/>
    <s v="NA"/>
    <s v="NA"/>
    <s v="NA"/>
    <s v="NA"/>
    <n v="1138"/>
    <x v="0"/>
    <x v="0"/>
    <x v="0"/>
    <x v="0"/>
    <x v="0"/>
    <x v="0"/>
    <x v="0"/>
  </r>
  <r>
    <n v="243"/>
    <x v="7"/>
    <n v="4"/>
    <n v="168"/>
    <x v="1"/>
    <x v="1"/>
    <s v="Tuesday"/>
    <s v="NA"/>
    <s v="Thursday"/>
    <s v="Friday"/>
    <s v="NA"/>
    <s v="NA"/>
    <n v="644"/>
    <x v="1"/>
    <x v="1"/>
    <x v="0"/>
    <x v="0"/>
    <x v="0"/>
    <x v="0"/>
    <x v="0"/>
  </r>
  <r>
    <n v="247"/>
    <x v="8"/>
    <n v="3"/>
    <n v="1188"/>
    <x v="1"/>
    <x v="0"/>
    <s v="NA"/>
    <s v="Wednesday"/>
    <s v="Thursday"/>
    <s v="Friday"/>
    <s v="NA"/>
    <s v="Sunday"/>
    <n v="877"/>
    <x v="1"/>
    <x v="1"/>
    <x v="0"/>
    <x v="0"/>
    <x v="0"/>
    <x v="0"/>
    <x v="0"/>
  </r>
  <r>
    <n v="248"/>
    <x v="1"/>
    <n v="0"/>
    <n v="299"/>
    <x v="1"/>
    <x v="0"/>
    <s v="NA"/>
    <s v="NA"/>
    <s v="NA"/>
    <s v="NA"/>
    <s v="NA"/>
    <s v="Sunday"/>
    <n v="662"/>
    <x v="0"/>
    <x v="1"/>
    <x v="0"/>
    <x v="0"/>
    <x v="0"/>
    <x v="0"/>
    <x v="0"/>
  </r>
  <r>
    <n v="254"/>
    <x v="4"/>
    <n v="1"/>
    <n v="599"/>
    <x v="1"/>
    <x v="0"/>
    <s v="NA"/>
    <s v="NA"/>
    <s v="NA"/>
    <s v="Friday"/>
    <s v="Saturday"/>
    <s v="NA"/>
    <n v="332"/>
    <x v="0"/>
    <x v="1"/>
    <x v="0"/>
    <x v="0"/>
    <x v="1"/>
    <x v="0"/>
    <x v="0"/>
  </r>
  <r>
    <n v="256"/>
    <x v="9"/>
    <n v="5"/>
    <n v="518"/>
    <x v="1"/>
    <x v="1"/>
    <s v="Tuesday"/>
    <s v="Wednesday"/>
    <s v="Thursday"/>
    <s v="Friday"/>
    <s v="Saturday"/>
    <s v="Sunday"/>
    <n v="819"/>
    <x v="1"/>
    <x v="1"/>
    <x v="0"/>
    <x v="0"/>
    <x v="0"/>
    <x v="0"/>
    <x v="0"/>
  </r>
  <r>
    <n v="258"/>
    <x v="4"/>
    <n v="1"/>
    <n v="0"/>
    <x v="0"/>
    <x v="0"/>
    <s v="NA"/>
    <s v="Wednesday"/>
    <s v="NA"/>
    <s v="Friday"/>
    <s v="NA"/>
    <s v="NA"/>
    <n v="318"/>
    <x v="0"/>
    <x v="1"/>
    <x v="0"/>
    <x v="0"/>
    <x v="1"/>
    <x v="0"/>
    <x v="0"/>
  </r>
  <r>
    <n v="262"/>
    <x v="0"/>
    <n v="2"/>
    <n v="2908"/>
    <x v="1"/>
    <x v="0"/>
    <s v="Tuesday"/>
    <s v="Wednesday"/>
    <s v="Thursday"/>
    <s v="Friday"/>
    <s v="Saturday"/>
    <s v="NA"/>
    <n v="865"/>
    <x v="1"/>
    <x v="1"/>
    <x v="0"/>
    <x v="0"/>
    <x v="0"/>
    <x v="0"/>
    <x v="0"/>
  </r>
  <r>
    <n v="263"/>
    <x v="2"/>
    <n v="0"/>
    <n v="0"/>
    <x v="0"/>
    <x v="1"/>
    <s v="NA"/>
    <s v="NA"/>
    <s v="NA"/>
    <s v="NA"/>
    <s v="NA"/>
    <s v="NA"/>
    <n v="541"/>
    <x v="0"/>
    <x v="1"/>
    <x v="0"/>
    <x v="0"/>
    <x v="1"/>
    <x v="0"/>
    <x v="0"/>
  </r>
  <r>
    <n v="267"/>
    <x v="0"/>
    <n v="1"/>
    <n v="0"/>
    <x v="0"/>
    <x v="1"/>
    <s v="NA"/>
    <s v="NA"/>
    <s v="NA"/>
    <s v="NA"/>
    <s v="NA"/>
    <s v="Sunday"/>
    <n v="808"/>
    <x v="0"/>
    <x v="0"/>
    <x v="0"/>
    <x v="0"/>
    <x v="0"/>
    <x v="0"/>
    <x v="0"/>
  </r>
  <r>
    <n v="275"/>
    <x v="7"/>
    <n v="4"/>
    <n v="287"/>
    <x v="1"/>
    <x v="1"/>
    <s v="NA"/>
    <s v="Wednesday"/>
    <s v="Thursday"/>
    <s v="Friday"/>
    <s v="Saturday"/>
    <s v="Sunday"/>
    <n v="440"/>
    <x v="1"/>
    <x v="1"/>
    <x v="0"/>
    <x v="0"/>
    <x v="0"/>
    <x v="0"/>
    <x v="0"/>
  </r>
  <r>
    <n v="276"/>
    <x v="4"/>
    <n v="2"/>
    <n v="0"/>
    <x v="0"/>
    <x v="0"/>
    <s v="Tuesday"/>
    <s v="NA"/>
    <s v="NA"/>
    <s v="Friday"/>
    <s v="NA"/>
    <s v="NA"/>
    <n v="412"/>
    <x v="1"/>
    <x v="1"/>
    <x v="0"/>
    <x v="0"/>
    <x v="0"/>
    <x v="0"/>
    <x v="0"/>
  </r>
  <r>
    <n v="278"/>
    <x v="4"/>
    <n v="2"/>
    <n v="359.5"/>
    <x v="1"/>
    <x v="0"/>
    <s v="NA"/>
    <s v="NA"/>
    <s v="Thursday"/>
    <s v="Friday"/>
    <s v="NA"/>
    <s v="Sunday"/>
    <n v="1225"/>
    <x v="0"/>
    <x v="1"/>
    <x v="0"/>
    <x v="0"/>
    <x v="0"/>
    <x v="0"/>
    <x v="0"/>
  </r>
  <r>
    <n v="280"/>
    <x v="2"/>
    <n v="1"/>
    <n v="550"/>
    <x v="1"/>
    <x v="0"/>
    <s v="NA"/>
    <s v="NA"/>
    <s v="NA"/>
    <s v="NA"/>
    <s v="Saturday"/>
    <s v="NA"/>
    <n v="202"/>
    <x v="0"/>
    <x v="1"/>
    <x v="0"/>
    <x v="0"/>
    <x v="0"/>
    <x v="0"/>
    <x v="0"/>
  </r>
  <r>
    <n v="291"/>
    <x v="2"/>
    <n v="0"/>
    <n v="299"/>
    <x v="1"/>
    <x v="0"/>
    <s v="NA"/>
    <s v="NA"/>
    <s v="NA"/>
    <s v="Friday"/>
    <s v="NA"/>
    <s v="Sunday"/>
    <n v="1124"/>
    <x v="0"/>
    <x v="1"/>
    <x v="0"/>
    <x v="0"/>
    <x v="0"/>
    <x v="1"/>
    <x v="0"/>
  </r>
  <r>
    <n v="296"/>
    <x v="10"/>
    <n v="6"/>
    <n v="222"/>
    <x v="1"/>
    <x v="1"/>
    <s v="Tuesday"/>
    <s v="Wednesday"/>
    <s v="Thursday"/>
    <s v="Friday"/>
    <s v="Saturday"/>
    <s v="Sunday"/>
    <n v="1028"/>
    <x v="1"/>
    <x v="1"/>
    <x v="0"/>
    <x v="0"/>
    <x v="0"/>
    <x v="0"/>
    <x v="0"/>
  </r>
  <r>
    <n v="300"/>
    <x v="11"/>
    <n v="7"/>
    <n v="646"/>
    <x v="1"/>
    <x v="1"/>
    <s v="NA"/>
    <s v="Wednesday"/>
    <s v="Thursday"/>
    <s v="Friday"/>
    <s v="Saturday"/>
    <s v="Sunday"/>
    <n v="1666"/>
    <x v="1"/>
    <x v="1"/>
    <x v="0"/>
    <x v="0"/>
    <x v="0"/>
    <x v="0"/>
    <x v="0"/>
  </r>
  <r>
    <n v="301"/>
    <x v="7"/>
    <n v="4"/>
    <n v="184"/>
    <x v="1"/>
    <x v="1"/>
    <s v="Tuesday"/>
    <s v="Wednesday"/>
    <s v="Thursday"/>
    <s v="Friday"/>
    <s v="Saturday"/>
    <s v="Sunday"/>
    <n v="896"/>
    <x v="0"/>
    <x v="0"/>
    <x v="0"/>
    <x v="0"/>
    <x v="0"/>
    <x v="0"/>
    <x v="0"/>
  </r>
  <r>
    <n v="310"/>
    <x v="2"/>
    <n v="1"/>
    <n v="150"/>
    <x v="1"/>
    <x v="1"/>
    <s v="NA"/>
    <s v="NA"/>
    <s v="NA"/>
    <s v="NA"/>
    <s v="NA"/>
    <s v="NA"/>
    <n v="213"/>
    <x v="0"/>
    <x v="1"/>
    <x v="1"/>
    <x v="0"/>
    <x v="0"/>
    <x v="0"/>
    <x v="0"/>
  </r>
  <r>
    <n v="312"/>
    <x v="2"/>
    <n v="0"/>
    <n v="0"/>
    <x v="0"/>
    <x v="0"/>
    <s v="NA"/>
    <s v="Wednesday"/>
    <s v="NA"/>
    <s v="NA"/>
    <s v="NA"/>
    <s v="NA"/>
    <n v="442"/>
    <x v="0"/>
    <x v="1"/>
    <x v="1"/>
    <x v="0"/>
    <x v="0"/>
    <x v="0"/>
    <x v="0"/>
  </r>
  <r>
    <n v="319"/>
    <x v="4"/>
    <n v="2"/>
    <n v="699"/>
    <x v="1"/>
    <x v="0"/>
    <s v="NA"/>
    <s v="NA"/>
    <s v="NA"/>
    <s v="NA"/>
    <s v="Saturday"/>
    <s v="NA"/>
    <n v="852"/>
    <x v="0"/>
    <x v="1"/>
    <x v="0"/>
    <x v="0"/>
    <x v="0"/>
    <x v="1"/>
    <x v="0"/>
  </r>
  <r>
    <n v="320"/>
    <x v="12"/>
    <s v="NA"/>
    <n v="399"/>
    <x v="1"/>
    <x v="0"/>
    <s v="NA"/>
    <s v="NA"/>
    <s v="NA"/>
    <s v="NA"/>
    <s v="NA"/>
    <s v="Sunday"/>
    <n v="1280"/>
    <x v="0"/>
    <x v="0"/>
    <x v="0"/>
    <x v="0"/>
    <x v="0"/>
    <x v="0"/>
    <x v="0"/>
  </r>
  <r>
    <n v="325"/>
    <x v="2"/>
    <n v="0"/>
    <n v="980"/>
    <x v="1"/>
    <x v="0"/>
    <s v="Tuesday"/>
    <s v="NA"/>
    <s v="NA"/>
    <s v="NA"/>
    <s v="NA"/>
    <s v="NA"/>
    <n v="1609"/>
    <x v="0"/>
    <x v="0"/>
    <x v="0"/>
    <x v="0"/>
    <x v="0"/>
    <x v="0"/>
    <x v="0"/>
  </r>
  <r>
    <n v="337"/>
    <x v="2"/>
    <n v="1"/>
    <n v="0"/>
    <x v="0"/>
    <x v="0"/>
    <s v="NA"/>
    <s v="NA"/>
    <s v="Thursday"/>
    <s v="NA"/>
    <s v="NA"/>
    <s v="NA"/>
    <n v="600"/>
    <x v="0"/>
    <x v="1"/>
    <x v="0"/>
    <x v="0"/>
    <x v="0"/>
    <x v="0"/>
    <x v="0"/>
  </r>
  <r>
    <n v="338"/>
    <x v="1"/>
    <n v="0"/>
    <n v="160"/>
    <x v="1"/>
    <x v="1"/>
    <s v="NA"/>
    <s v="NA"/>
    <s v="NA"/>
    <s v="NA"/>
    <s v="NA"/>
    <s v="NA"/>
    <n v="376"/>
    <x v="0"/>
    <x v="1"/>
    <x v="1"/>
    <x v="0"/>
    <x v="0"/>
    <x v="0"/>
    <x v="0"/>
  </r>
  <r>
    <n v="340"/>
    <x v="2"/>
    <n v="1"/>
    <n v="791"/>
    <x v="1"/>
    <x v="0"/>
    <s v="NA"/>
    <s v="NA"/>
    <s v="Thursday"/>
    <s v="NA"/>
    <s v="NA"/>
    <s v="NA"/>
    <n v="1583"/>
    <x v="1"/>
    <x v="1"/>
    <x v="0"/>
    <x v="0"/>
    <x v="0"/>
    <x v="0"/>
    <x v="0"/>
  </r>
  <r>
    <n v="341"/>
    <x v="4"/>
    <n v="0"/>
    <n v="160"/>
    <x v="1"/>
    <x v="1"/>
    <s v="Tuesday"/>
    <s v="NA"/>
    <s v="NA"/>
    <s v="NA"/>
    <s v="NA"/>
    <s v="NA"/>
    <n v="252"/>
    <x v="0"/>
    <x v="0"/>
    <x v="0"/>
    <x v="0"/>
    <x v="0"/>
    <x v="0"/>
    <x v="0"/>
  </r>
  <r>
    <n v="343"/>
    <x v="1"/>
    <n v="0"/>
    <n v="120"/>
    <x v="1"/>
    <x v="0"/>
    <s v="NA"/>
    <s v="NA"/>
    <s v="NA"/>
    <s v="Friday"/>
    <s v="NA"/>
    <s v="NA"/>
    <n v="53"/>
    <x v="0"/>
    <x v="1"/>
    <x v="0"/>
    <x v="0"/>
    <x v="0"/>
    <x v="0"/>
    <x v="1"/>
  </r>
  <r>
    <n v="344"/>
    <x v="2"/>
    <n v="1"/>
    <n v="708"/>
    <x v="1"/>
    <x v="0"/>
    <s v="Tuesday"/>
    <s v="Wednesday"/>
    <s v="NA"/>
    <s v="Friday"/>
    <s v="NA"/>
    <s v="NA"/>
    <n v="1160"/>
    <x v="0"/>
    <x v="1"/>
    <x v="1"/>
    <x v="0"/>
    <x v="0"/>
    <x v="0"/>
    <x v="0"/>
  </r>
  <r>
    <n v="345"/>
    <x v="1"/>
    <n v="0"/>
    <n v="580"/>
    <x v="1"/>
    <x v="0"/>
    <s v="NA"/>
    <s v="NA"/>
    <s v="NA"/>
    <s v="NA"/>
    <s v="NA"/>
    <s v="Sunday"/>
    <n v="520"/>
    <x v="0"/>
    <x v="0"/>
    <x v="0"/>
    <x v="0"/>
    <x v="0"/>
    <x v="0"/>
    <x v="0"/>
  </r>
  <r>
    <n v="353"/>
    <x v="4"/>
    <n v="0"/>
    <n v="490"/>
    <x v="1"/>
    <x v="0"/>
    <s v="Tuesday"/>
    <s v="NA"/>
    <s v="NA"/>
    <s v="NA"/>
    <s v="NA"/>
    <s v="Sunday"/>
    <n v="464"/>
    <x v="0"/>
    <x v="1"/>
    <x v="0"/>
    <x v="0"/>
    <x v="0"/>
    <x v="0"/>
    <x v="0"/>
  </r>
  <r>
    <n v="364"/>
    <x v="0"/>
    <n v="0"/>
    <n v="299"/>
    <x v="1"/>
    <x v="1"/>
    <s v="NA"/>
    <s v="Wednesday"/>
    <s v="NA"/>
    <s v="NA"/>
    <s v="Saturday"/>
    <s v="NA"/>
    <n v="482"/>
    <x v="0"/>
    <x v="0"/>
    <x v="0"/>
    <x v="0"/>
    <x v="0"/>
    <x v="0"/>
    <x v="0"/>
  </r>
  <r>
    <n v="365"/>
    <x v="2"/>
    <n v="1"/>
    <n v="0"/>
    <x v="0"/>
    <x v="0"/>
    <s v="NA"/>
    <s v="NA"/>
    <s v="Thursday"/>
    <s v="NA"/>
    <s v="NA"/>
    <s v="NA"/>
    <n v="129"/>
    <x v="0"/>
    <x v="0"/>
    <x v="0"/>
    <x v="0"/>
    <x v="0"/>
    <x v="0"/>
    <x v="0"/>
  </r>
  <r>
    <n v="366"/>
    <x v="2"/>
    <n v="0"/>
    <n v="1600"/>
    <x v="1"/>
    <x v="1"/>
    <s v="NA"/>
    <s v="NA"/>
    <s v="NA"/>
    <s v="NA"/>
    <s v="NA"/>
    <s v="NA"/>
    <n v="1373"/>
    <x v="0"/>
    <x v="1"/>
    <x v="0"/>
    <x v="0"/>
    <x v="0"/>
    <x v="0"/>
    <x v="0"/>
  </r>
  <r>
    <n v="369"/>
    <x v="4"/>
    <n v="1"/>
    <n v="0"/>
    <x v="0"/>
    <x v="0"/>
    <s v="Tuesday"/>
    <s v="NA"/>
    <s v="NA"/>
    <s v="NA"/>
    <s v="NA"/>
    <s v="NA"/>
    <n v="284"/>
    <x v="0"/>
    <x v="1"/>
    <x v="1"/>
    <x v="0"/>
    <x v="0"/>
    <x v="0"/>
    <x v="0"/>
  </r>
  <r>
    <n v="371"/>
    <x v="4"/>
    <n v="1"/>
    <n v="630"/>
    <x v="1"/>
    <x v="1"/>
    <s v="NA"/>
    <s v="NA"/>
    <s v="NA"/>
    <s v="NA"/>
    <s v="Saturday"/>
    <s v="NA"/>
    <n v="948"/>
    <x v="0"/>
    <x v="0"/>
    <x v="0"/>
    <x v="0"/>
    <x v="0"/>
    <x v="0"/>
    <x v="0"/>
  </r>
  <r>
    <n v="374"/>
    <x v="4"/>
    <n v="0"/>
    <n v="399"/>
    <x v="1"/>
    <x v="0"/>
    <s v="NA"/>
    <s v="NA"/>
    <s v="NA"/>
    <s v="NA"/>
    <s v="Saturday"/>
    <s v="Sunday"/>
    <n v="162"/>
    <x v="0"/>
    <x v="0"/>
    <x v="0"/>
    <x v="0"/>
    <x v="0"/>
    <x v="0"/>
    <x v="0"/>
  </r>
  <r>
    <n v="379"/>
    <x v="13"/>
    <n v="3"/>
    <n v="578"/>
    <x v="1"/>
    <x v="1"/>
    <s v="Tuesday"/>
    <s v="Wednesday"/>
    <s v="Thursday"/>
    <s v="Friday"/>
    <s v="NA"/>
    <s v="Sunday"/>
    <n v="744"/>
    <x v="1"/>
    <x v="1"/>
    <x v="0"/>
    <x v="0"/>
    <x v="0"/>
    <x v="0"/>
    <x v="0"/>
  </r>
  <r>
    <n v="380"/>
    <x v="4"/>
    <n v="0"/>
    <n v="115"/>
    <x v="1"/>
    <x v="0"/>
    <s v="Tuesday"/>
    <s v="Wednesday"/>
    <s v="NA"/>
    <s v="NA"/>
    <s v="NA"/>
    <s v="Sunday"/>
    <n v="712"/>
    <x v="0"/>
    <x v="0"/>
    <x v="0"/>
    <x v="0"/>
    <x v="0"/>
    <x v="0"/>
    <x v="0"/>
  </r>
  <r>
    <n v="384"/>
    <x v="2"/>
    <n v="0"/>
    <n v="499"/>
    <x v="1"/>
    <x v="0"/>
    <s v="Tuesday"/>
    <s v="NA"/>
    <s v="NA"/>
    <s v="NA"/>
    <s v="NA"/>
    <s v="Sunday"/>
    <n v="108"/>
    <x v="0"/>
    <x v="0"/>
    <x v="0"/>
    <x v="0"/>
    <x v="0"/>
    <x v="0"/>
    <x v="0"/>
  </r>
  <r>
    <n v="385"/>
    <x v="4"/>
    <n v="1"/>
    <n v="710"/>
    <x v="1"/>
    <x v="0"/>
    <s v="NA"/>
    <s v="Wednesday"/>
    <s v="NA"/>
    <s v="NA"/>
    <s v="NA"/>
    <s v="Sunday"/>
    <n v="188"/>
    <x v="0"/>
    <x v="1"/>
    <x v="0"/>
    <x v="0"/>
    <x v="1"/>
    <x v="0"/>
    <x v="0"/>
  </r>
  <r>
    <n v="386"/>
    <x v="0"/>
    <n v="1"/>
    <n v="257"/>
    <x v="1"/>
    <x v="1"/>
    <s v="NA"/>
    <s v="NA"/>
    <s v="NA"/>
    <s v="Friday"/>
    <s v="Saturday"/>
    <s v="NA"/>
    <n v="799"/>
    <x v="0"/>
    <x v="0"/>
    <x v="0"/>
    <x v="0"/>
    <x v="0"/>
    <x v="0"/>
    <x v="0"/>
  </r>
  <r>
    <n v="389"/>
    <x v="2"/>
    <n v="2"/>
    <n v="114"/>
    <x v="1"/>
    <x v="1"/>
    <s v="NA"/>
    <s v="NA"/>
    <s v="NA"/>
    <s v="NA"/>
    <s v="NA"/>
    <s v="Sunday"/>
    <n v="164"/>
    <x v="0"/>
    <x v="1"/>
    <x v="1"/>
    <x v="0"/>
    <x v="0"/>
    <x v="0"/>
    <x v="0"/>
  </r>
  <r>
    <n v="392"/>
    <x v="5"/>
    <n v="2"/>
    <n v="115"/>
    <x v="1"/>
    <x v="0"/>
    <s v="Tuesday"/>
    <s v="NA"/>
    <s v="NA"/>
    <s v="Friday"/>
    <s v="Saturday"/>
    <s v="Sunday"/>
    <n v="734"/>
    <x v="0"/>
    <x v="0"/>
    <x v="0"/>
    <x v="0"/>
    <x v="0"/>
    <x v="0"/>
    <x v="0"/>
  </r>
  <r>
    <n v="394"/>
    <x v="2"/>
    <n v="1"/>
    <n v="0"/>
    <x v="0"/>
    <x v="0"/>
    <s v="NA"/>
    <s v="NA"/>
    <s v="NA"/>
    <s v="NA"/>
    <s v="Saturday"/>
    <s v="NA"/>
    <n v="215"/>
    <x v="1"/>
    <x v="1"/>
    <x v="0"/>
    <x v="0"/>
    <x v="0"/>
    <x v="0"/>
    <x v="0"/>
  </r>
  <r>
    <n v="406"/>
    <x v="8"/>
    <n v="3"/>
    <n v="1853"/>
    <x v="1"/>
    <x v="1"/>
    <s v="Tuesday"/>
    <s v="Wednesday"/>
    <s v="NA"/>
    <s v="NA"/>
    <s v="Saturday"/>
    <s v="Sunday"/>
    <n v="1942"/>
    <x v="0"/>
    <x v="1"/>
    <x v="0"/>
    <x v="0"/>
    <x v="0"/>
    <x v="0"/>
    <x v="0"/>
  </r>
  <r>
    <n v="412"/>
    <x v="2"/>
    <n v="0"/>
    <n v="0"/>
    <x v="0"/>
    <x v="0"/>
    <s v="NA"/>
    <s v="NA"/>
    <s v="NA"/>
    <s v="NA"/>
    <s v="NA"/>
    <s v="Sunday"/>
    <n v="1711"/>
    <x v="0"/>
    <x v="1"/>
    <x v="0"/>
    <x v="1"/>
    <x v="0"/>
    <x v="0"/>
    <x v="0"/>
  </r>
  <r>
    <n v="417"/>
    <x v="14"/>
    <n v="3"/>
    <n v="74"/>
    <x v="1"/>
    <x v="1"/>
    <s v="Tuesday"/>
    <s v="Wednesday"/>
    <s v="Thursday"/>
    <s v="NA"/>
    <s v="Saturday"/>
    <s v="NA"/>
    <n v="1552"/>
    <x v="0"/>
    <x v="0"/>
    <x v="0"/>
    <x v="0"/>
    <x v="0"/>
    <x v="0"/>
    <x v="0"/>
  </r>
  <r>
    <n v="421"/>
    <x v="2"/>
    <n v="1"/>
    <n v="790"/>
    <x v="1"/>
    <x v="0"/>
    <s v="NA"/>
    <s v="Wednesday"/>
    <s v="NA"/>
    <s v="NA"/>
    <s v="NA"/>
    <s v="NA"/>
    <n v="695"/>
    <x v="0"/>
    <x v="0"/>
    <x v="0"/>
    <x v="0"/>
    <x v="0"/>
    <x v="0"/>
    <x v="0"/>
  </r>
  <r>
    <n v="422"/>
    <x v="4"/>
    <n v="2"/>
    <n v="0"/>
    <x v="0"/>
    <x v="1"/>
    <s v="NA"/>
    <s v="NA"/>
    <s v="NA"/>
    <s v="NA"/>
    <s v="NA"/>
    <s v="NA"/>
    <n v="1569"/>
    <x v="0"/>
    <x v="0"/>
    <x v="0"/>
    <x v="0"/>
    <x v="0"/>
    <x v="0"/>
    <x v="0"/>
  </r>
  <r>
    <n v="439"/>
    <x v="12"/>
    <s v="NA"/>
    <n v="0"/>
    <x v="0"/>
    <x v="1"/>
    <s v="NA"/>
    <s v="NA"/>
    <s v="NA"/>
    <s v="NA"/>
    <s v="NA"/>
    <s v="Sunday"/>
    <n v="2002"/>
    <x v="0"/>
    <x v="0"/>
    <x v="0"/>
    <x v="0"/>
    <x v="0"/>
    <x v="0"/>
    <x v="0"/>
  </r>
  <r>
    <n v="450"/>
    <x v="4"/>
    <n v="0"/>
    <n v="999"/>
    <x v="1"/>
    <x v="1"/>
    <s v="Tuesday"/>
    <s v="NA"/>
    <s v="NA"/>
    <s v="Friday"/>
    <s v="NA"/>
    <s v="NA"/>
    <n v="676"/>
    <x v="0"/>
    <x v="1"/>
    <x v="0"/>
    <x v="0"/>
    <x v="0"/>
    <x v="0"/>
    <x v="0"/>
  </r>
  <r>
    <n v="453"/>
    <x v="2"/>
    <n v="1"/>
    <n v="0"/>
    <x v="0"/>
    <x v="0"/>
    <s v="NA"/>
    <s v="NA"/>
    <s v="NA"/>
    <s v="NA"/>
    <s v="NA"/>
    <s v="Sunday"/>
    <n v="1193"/>
    <x v="0"/>
    <x v="1"/>
    <x v="0"/>
    <x v="0"/>
    <x v="0"/>
    <x v="1"/>
    <x v="0"/>
  </r>
  <r>
    <n v="458"/>
    <x v="2"/>
    <n v="0"/>
    <n v="0"/>
    <x v="0"/>
    <x v="0"/>
    <s v="NA"/>
    <s v="NA"/>
    <s v="NA"/>
    <s v="NA"/>
    <s v="NA"/>
    <s v="Sunday"/>
    <n v="75"/>
    <x v="0"/>
    <x v="1"/>
    <x v="0"/>
    <x v="0"/>
    <x v="0"/>
    <x v="1"/>
    <x v="0"/>
  </r>
  <r>
    <n v="464"/>
    <x v="2"/>
    <n v="0"/>
    <n v="0"/>
    <x v="0"/>
    <x v="0"/>
    <s v="NA"/>
    <s v="NA"/>
    <s v="Thursday"/>
    <s v="NA"/>
    <s v="NA"/>
    <s v="NA"/>
    <n v="839"/>
    <x v="1"/>
    <x v="1"/>
    <x v="0"/>
    <x v="0"/>
    <x v="0"/>
    <x v="0"/>
    <x v="0"/>
  </r>
  <r>
    <n v="469"/>
    <x v="2"/>
    <n v="0"/>
    <n v="0"/>
    <x v="0"/>
    <x v="0"/>
    <s v="NA"/>
    <s v="NA"/>
    <s v="NA"/>
    <s v="Friday"/>
    <s v="NA"/>
    <s v="NA"/>
    <n v="950"/>
    <x v="0"/>
    <x v="1"/>
    <x v="0"/>
    <x v="0"/>
    <x v="0"/>
    <x v="0"/>
    <x v="0"/>
  </r>
  <r>
    <n v="470"/>
    <x v="4"/>
    <n v="2"/>
    <n v="0"/>
    <x v="0"/>
    <x v="1"/>
    <s v="NA"/>
    <s v="NA"/>
    <s v="NA"/>
    <s v="NA"/>
    <s v="Saturday"/>
    <s v="NA"/>
    <n v="579"/>
    <x v="0"/>
    <x v="0"/>
    <x v="0"/>
    <x v="0"/>
    <x v="0"/>
    <x v="0"/>
    <x v="0"/>
  </r>
  <r>
    <n v="473"/>
    <x v="7"/>
    <n v="1"/>
    <n v="0"/>
    <x v="0"/>
    <x v="1"/>
    <s v="Tuesday"/>
    <s v="Wednesday"/>
    <s v="Thursday"/>
    <s v="Friday"/>
    <s v="Saturday"/>
    <s v="NA"/>
    <n v="574"/>
    <x v="1"/>
    <x v="1"/>
    <x v="0"/>
    <x v="0"/>
    <x v="0"/>
    <x v="0"/>
    <x v="0"/>
  </r>
  <r>
    <n v="479"/>
    <x v="2"/>
    <n v="1"/>
    <n v="290"/>
    <x v="1"/>
    <x v="0"/>
    <s v="NA"/>
    <s v="NA"/>
    <s v="NA"/>
    <s v="NA"/>
    <s v="Saturday"/>
    <s v="NA"/>
    <n v="1882"/>
    <x v="1"/>
    <x v="1"/>
    <x v="0"/>
    <x v="0"/>
    <x v="0"/>
    <x v="0"/>
    <x v="0"/>
  </r>
  <r>
    <n v="482"/>
    <x v="4"/>
    <n v="2"/>
    <n v="543"/>
    <x v="1"/>
    <x v="0"/>
    <s v="NA"/>
    <s v="NA"/>
    <s v="Thursday"/>
    <s v="NA"/>
    <s v="NA"/>
    <s v="Sunday"/>
    <n v="2226"/>
    <x v="1"/>
    <x v="1"/>
    <x v="0"/>
    <x v="0"/>
    <x v="0"/>
    <x v="0"/>
    <x v="0"/>
  </r>
  <r>
    <n v="484"/>
    <x v="4"/>
    <n v="1"/>
    <n v="0"/>
    <x v="0"/>
    <x v="0"/>
    <s v="NA"/>
    <s v="NA"/>
    <s v="Thursday"/>
    <s v="NA"/>
    <s v="NA"/>
    <s v="Sunday"/>
    <n v="357"/>
    <x v="0"/>
    <x v="1"/>
    <x v="1"/>
    <x v="0"/>
    <x v="0"/>
    <x v="0"/>
    <x v="0"/>
  </r>
  <r>
    <n v="487"/>
    <x v="0"/>
    <n v="2"/>
    <n v="699"/>
    <x v="1"/>
    <x v="0"/>
    <s v="NA"/>
    <s v="Wednesday"/>
    <s v="NA"/>
    <s v="NA"/>
    <s v="Saturday"/>
    <s v="Sunday"/>
    <n v="409"/>
    <x v="1"/>
    <x v="1"/>
    <x v="0"/>
    <x v="0"/>
    <x v="0"/>
    <x v="0"/>
    <x v="0"/>
  </r>
  <r>
    <n v="491"/>
    <x v="5"/>
    <n v="2"/>
    <n v="3299"/>
    <x v="1"/>
    <x v="0"/>
    <s v="NA"/>
    <s v="Wednesday"/>
    <s v="NA"/>
    <s v="Friday"/>
    <s v="Saturday"/>
    <s v="Sunday"/>
    <n v="1295"/>
    <x v="1"/>
    <x v="1"/>
    <x v="0"/>
    <x v="0"/>
    <x v="0"/>
    <x v="0"/>
    <x v="0"/>
  </r>
  <r>
    <n v="493"/>
    <x v="2"/>
    <n v="1"/>
    <n v="64.75"/>
    <x v="1"/>
    <x v="0"/>
    <s v="NA"/>
    <s v="Wednesday"/>
    <s v="NA"/>
    <s v="NA"/>
    <s v="NA"/>
    <s v="NA"/>
    <n v="1192"/>
    <x v="0"/>
    <x v="1"/>
    <x v="1"/>
    <x v="0"/>
    <x v="0"/>
    <x v="0"/>
    <x v="0"/>
  </r>
  <r>
    <n v="496"/>
    <x v="8"/>
    <n v="3"/>
    <n v="435"/>
    <x v="1"/>
    <x v="0"/>
    <s v="NA"/>
    <s v="NA"/>
    <s v="Thursday"/>
    <s v="Friday"/>
    <s v="NA"/>
    <s v="Sunday"/>
    <n v="604"/>
    <x v="1"/>
    <x v="1"/>
    <x v="0"/>
    <x v="0"/>
    <x v="0"/>
    <x v="0"/>
    <x v="0"/>
  </r>
  <r>
    <n v="503"/>
    <x v="2"/>
    <n v="1"/>
    <n v="529"/>
    <x v="1"/>
    <x v="0"/>
    <s v="Tuesday"/>
    <s v="NA"/>
    <s v="NA"/>
    <s v="NA"/>
    <s v="NA"/>
    <s v="NA"/>
    <n v="935"/>
    <x v="1"/>
    <x v="1"/>
    <x v="0"/>
    <x v="0"/>
    <x v="0"/>
    <x v="0"/>
    <x v="0"/>
  </r>
  <r>
    <n v="506"/>
    <x v="0"/>
    <n v="2"/>
    <n v="499"/>
    <x v="1"/>
    <x v="1"/>
    <s v="Tuesday"/>
    <s v="Wednesday"/>
    <s v="NA"/>
    <s v="NA"/>
    <s v="NA"/>
    <s v="NA"/>
    <n v="256"/>
    <x v="0"/>
    <x v="0"/>
    <x v="0"/>
    <x v="0"/>
    <x v="0"/>
    <x v="0"/>
    <x v="0"/>
  </r>
  <r>
    <n v="514"/>
    <x v="15"/>
    <n v="5"/>
    <n v="436.09090909999998"/>
    <x v="1"/>
    <x v="1"/>
    <s v="NA"/>
    <s v="Wednesday"/>
    <s v="NA"/>
    <s v="Friday"/>
    <s v="Saturday"/>
    <s v="NA"/>
    <n v="846"/>
    <x v="0"/>
    <x v="1"/>
    <x v="0"/>
    <x v="0"/>
    <x v="0"/>
    <x v="0"/>
    <x v="1"/>
  </r>
  <r>
    <n v="518"/>
    <x v="2"/>
    <n v="0"/>
    <n v="0"/>
    <x v="0"/>
    <x v="0"/>
    <s v="NA"/>
    <s v="NA"/>
    <s v="NA"/>
    <s v="Friday"/>
    <s v="NA"/>
    <s v="NA"/>
    <n v="438"/>
    <x v="0"/>
    <x v="1"/>
    <x v="0"/>
    <x v="0"/>
    <x v="0"/>
    <x v="0"/>
    <x v="0"/>
  </r>
  <r>
    <n v="519"/>
    <x v="4"/>
    <n v="1"/>
    <n v="570"/>
    <x v="1"/>
    <x v="0"/>
    <s v="NA"/>
    <s v="NA"/>
    <s v="Thursday"/>
    <s v="Friday"/>
    <s v="NA"/>
    <s v="NA"/>
    <n v="4344"/>
    <x v="0"/>
    <x v="1"/>
    <x v="0"/>
    <x v="1"/>
    <x v="0"/>
    <x v="0"/>
    <x v="0"/>
  </r>
  <r>
    <n v="520"/>
    <x v="0"/>
    <n v="1"/>
    <n v="369.66666670000001"/>
    <x v="1"/>
    <x v="0"/>
    <s v="Tuesday"/>
    <s v="NA"/>
    <s v="NA"/>
    <s v="NA"/>
    <s v="NA"/>
    <s v="Sunday"/>
    <n v="1036"/>
    <x v="1"/>
    <x v="1"/>
    <x v="0"/>
    <x v="0"/>
    <x v="0"/>
    <x v="0"/>
    <x v="0"/>
  </r>
  <r>
    <n v="521"/>
    <x v="2"/>
    <n v="1"/>
    <n v="720"/>
    <x v="1"/>
    <x v="0"/>
    <s v="NA"/>
    <s v="NA"/>
    <s v="Thursday"/>
    <s v="Friday"/>
    <s v="NA"/>
    <s v="NA"/>
    <n v="1056"/>
    <x v="1"/>
    <x v="1"/>
    <x v="0"/>
    <x v="0"/>
    <x v="0"/>
    <x v="0"/>
    <x v="0"/>
  </r>
  <r>
    <n v="523"/>
    <x v="4"/>
    <n v="2"/>
    <n v="1530"/>
    <x v="1"/>
    <x v="0"/>
    <s v="NA"/>
    <s v="NA"/>
    <s v="Thursday"/>
    <s v="Friday"/>
    <s v="NA"/>
    <s v="NA"/>
    <n v="3014"/>
    <x v="0"/>
    <x v="1"/>
    <x v="0"/>
    <x v="0"/>
    <x v="0"/>
    <x v="0"/>
    <x v="0"/>
  </r>
  <r>
    <n v="524"/>
    <x v="2"/>
    <n v="1"/>
    <n v="650"/>
    <x v="1"/>
    <x v="0"/>
    <s v="NA"/>
    <s v="Wednesday"/>
    <s v="NA"/>
    <s v="NA"/>
    <s v="NA"/>
    <s v="NA"/>
    <n v="738"/>
    <x v="0"/>
    <x v="1"/>
    <x v="0"/>
    <x v="0"/>
    <x v="0"/>
    <x v="0"/>
    <x v="0"/>
  </r>
  <r>
    <n v="526"/>
    <x v="5"/>
    <n v="3"/>
    <n v="1490"/>
    <x v="1"/>
    <x v="1"/>
    <s v="Tuesday"/>
    <s v="NA"/>
    <s v="Thursday"/>
    <s v="NA"/>
    <s v="NA"/>
    <s v="Sunday"/>
    <n v="189"/>
    <x v="0"/>
    <x v="0"/>
    <x v="0"/>
    <x v="0"/>
    <x v="0"/>
    <x v="0"/>
    <x v="0"/>
  </r>
  <r>
    <n v="528"/>
    <x v="2"/>
    <n v="1"/>
    <n v="390"/>
    <x v="1"/>
    <x v="0"/>
    <s v="NA"/>
    <s v="NA"/>
    <s v="NA"/>
    <s v="NA"/>
    <s v="Saturday"/>
    <s v="NA"/>
    <n v="365"/>
    <x v="0"/>
    <x v="1"/>
    <x v="1"/>
    <x v="0"/>
    <x v="0"/>
    <x v="0"/>
    <x v="0"/>
  </r>
  <r>
    <n v="535"/>
    <x v="0"/>
    <n v="1"/>
    <n v="478"/>
    <x v="1"/>
    <x v="0"/>
    <s v="Tuesday"/>
    <s v="NA"/>
    <s v="NA"/>
    <s v="Friday"/>
    <s v="Saturday"/>
    <s v="Sunday"/>
    <n v="1066"/>
    <x v="1"/>
    <x v="1"/>
    <x v="0"/>
    <x v="0"/>
    <x v="0"/>
    <x v="0"/>
    <x v="0"/>
  </r>
  <r>
    <n v="536"/>
    <x v="2"/>
    <n v="0"/>
    <n v="1490"/>
    <x v="1"/>
    <x v="0"/>
    <s v="Tuesday"/>
    <s v="NA"/>
    <s v="NA"/>
    <s v="NA"/>
    <s v="NA"/>
    <s v="NA"/>
    <n v="812"/>
    <x v="0"/>
    <x v="1"/>
    <x v="0"/>
    <x v="0"/>
    <x v="0"/>
    <x v="0"/>
    <x v="0"/>
  </r>
  <r>
    <n v="538"/>
    <x v="5"/>
    <n v="3"/>
    <n v="375"/>
    <x v="1"/>
    <x v="1"/>
    <s v="Tuesday"/>
    <s v="NA"/>
    <s v="Thursday"/>
    <s v="NA"/>
    <s v="NA"/>
    <s v="Sunday"/>
    <n v="512"/>
    <x v="1"/>
    <x v="1"/>
    <x v="0"/>
    <x v="0"/>
    <x v="0"/>
    <x v="0"/>
    <x v="0"/>
  </r>
  <r>
    <n v="540"/>
    <x v="2"/>
    <n v="1"/>
    <n v="0"/>
    <x v="0"/>
    <x v="0"/>
    <s v="NA"/>
    <s v="Wednesday"/>
    <s v="NA"/>
    <s v="NA"/>
    <s v="NA"/>
    <s v="NA"/>
    <n v="404"/>
    <x v="0"/>
    <x v="1"/>
    <x v="1"/>
    <x v="0"/>
    <x v="0"/>
    <x v="0"/>
    <x v="0"/>
  </r>
  <r>
    <n v="543"/>
    <x v="2"/>
    <n v="0"/>
    <n v="399"/>
    <x v="1"/>
    <x v="0"/>
    <s v="NA"/>
    <s v="NA"/>
    <s v="NA"/>
    <s v="NA"/>
    <s v="Saturday"/>
    <s v="NA"/>
    <n v="576"/>
    <x v="0"/>
    <x v="1"/>
    <x v="0"/>
    <x v="0"/>
    <x v="0"/>
    <x v="0"/>
    <x v="0"/>
  </r>
  <r>
    <n v="552"/>
    <x v="2"/>
    <n v="0"/>
    <n v="0"/>
    <x v="0"/>
    <x v="0"/>
    <s v="NA"/>
    <s v="NA"/>
    <s v="NA"/>
    <s v="Friday"/>
    <s v="NA"/>
    <s v="NA"/>
    <n v="127"/>
    <x v="0"/>
    <x v="1"/>
    <x v="1"/>
    <x v="0"/>
    <x v="0"/>
    <x v="0"/>
    <x v="0"/>
  </r>
  <r>
    <n v="555"/>
    <x v="10"/>
    <n v="6"/>
    <n v="547"/>
    <x v="1"/>
    <x v="1"/>
    <s v="Tuesday"/>
    <s v="Wednesday"/>
    <s v="Thursday"/>
    <s v="Friday"/>
    <s v="Saturday"/>
    <s v="Sunday"/>
    <n v="1101"/>
    <x v="1"/>
    <x v="1"/>
    <x v="0"/>
    <x v="0"/>
    <x v="0"/>
    <x v="0"/>
    <x v="0"/>
  </r>
  <r>
    <n v="557"/>
    <x v="5"/>
    <n v="4"/>
    <n v="406"/>
    <x v="1"/>
    <x v="0"/>
    <s v="NA"/>
    <s v="Wednesday"/>
    <s v="NA"/>
    <s v="NA"/>
    <s v="Saturday"/>
    <s v="NA"/>
    <n v="1806"/>
    <x v="0"/>
    <x v="1"/>
    <x v="1"/>
    <x v="0"/>
    <x v="0"/>
    <x v="0"/>
    <x v="0"/>
  </r>
  <r>
    <n v="560"/>
    <x v="2"/>
    <n v="1"/>
    <n v="299"/>
    <x v="1"/>
    <x v="0"/>
    <s v="NA"/>
    <s v="NA"/>
    <s v="NA"/>
    <s v="NA"/>
    <s v="NA"/>
    <s v="Sunday"/>
    <n v="1516"/>
    <x v="0"/>
    <x v="1"/>
    <x v="0"/>
    <x v="0"/>
    <x v="0"/>
    <x v="0"/>
    <x v="0"/>
  </r>
  <r>
    <n v="561"/>
    <x v="1"/>
    <n v="0"/>
    <n v="499"/>
    <x v="1"/>
    <x v="1"/>
    <s v="NA"/>
    <s v="NA"/>
    <s v="NA"/>
    <s v="NA"/>
    <s v="NA"/>
    <s v="NA"/>
    <n v="413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E10" firstHeaderRow="0" firstDataRow="1" firstDataCol="0"/>
  <pivotFields count="20">
    <pivotField showAll="0"/>
    <pivotField dataField="1" showAll="0">
      <items count="17">
        <item x="1"/>
        <item x="2"/>
        <item x="4"/>
        <item x="0"/>
        <item x="5"/>
        <item x="8"/>
        <item x="15"/>
        <item x="13"/>
        <item x="7"/>
        <item x="14"/>
        <item x="10"/>
        <item x="11"/>
        <item x="3"/>
        <item x="6"/>
        <item x="9"/>
        <item x="12"/>
        <item t="default"/>
      </items>
    </pivotField>
    <pivotField dataField="1" showAll="0"/>
    <pivotField dataField="1"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3">
        <item sd="0" x="1"/>
        <item sd="0"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Viewed" fld="1" baseField="0" baseItem="4"/>
    <dataField name="Sum of Revenue " fld="3" baseField="0" baseItem="0"/>
    <dataField name="Sum of Order " fld="4" baseField="0" baseItem="0"/>
    <dataField name="Sum of Time Spent on Site" fld="12" baseField="0" baseItem="0"/>
    <dataField name="Sum of Cart Additions" fld="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Table7" displayName="Table7" ref="A1:T29" totalsRowShown="0">
  <autoFilter ref="A1:T29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T33" totalsRowShown="0">
  <autoFilter ref="A1:T33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T15" totalsRowShown="0">
  <autoFilter ref="A1:T15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T4" totalsRowShown="0">
  <autoFilter ref="A1:T4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T6" totalsRowShown="0">
  <autoFilter ref="A1:T6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T6" totalsRowShown="0">
  <autoFilter ref="A1:T6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T3" totalsRowShown="0">
  <autoFilter ref="A1:T3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T21" totalsRowShown="0">
  <autoFilter ref="A1:T21"/>
  <tableColumns count="20">
    <tableColumn id="1" name="CusId "/>
    <tableColumn id="2" name="Viewed"/>
    <tableColumn id="3" name="Cart Additions"/>
    <tableColumn id="4" name="Revenue "/>
    <tableColumn id="5" name="Order "/>
    <tableColumn id="6" name="Monday"/>
    <tableColumn id="7" name="Tuesday"/>
    <tableColumn id="8" name="Wednesday"/>
    <tableColumn id="9" name="Thursday"/>
    <tableColumn id="10" name="Friday"/>
    <tableColumn id="11" name="Saturday"/>
    <tableColumn id="12" name="Sunday"/>
    <tableColumn id="13" name="Time Spent on Site"/>
    <tableColumn id="14" name="Bangalore"/>
    <tableColumn id="15" name="Delhi/NCR"/>
    <tableColumn id="16" name="Mumbai"/>
    <tableColumn id="17" name="Chennai"/>
    <tableColumn id="18" name="Hyderabad"/>
    <tableColumn id="19" name="Pune"/>
    <tableColumn id="20" name="Calcu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2"/>
  <sheetViews>
    <sheetView tabSelected="1" topLeftCell="B115" workbookViewId="0">
      <selection activeCell="D18" sqref="D18"/>
    </sheetView>
  </sheetViews>
  <sheetFormatPr defaultRowHeight="15" x14ac:dyDescent="0.25"/>
  <cols>
    <col min="1" max="1" width="10.5703125" style="4" bestFit="1" customWidth="1"/>
    <col min="2" max="2" width="29" customWidth="1"/>
    <col min="3" max="3" width="16.42578125" customWidth="1"/>
    <col min="4" max="4" width="26.140625" customWidth="1"/>
    <col min="5" max="5" width="24.85546875" bestFit="1" customWidth="1"/>
    <col min="6" max="6" width="15" customWidth="1"/>
    <col min="7" max="7" width="16.5703125" customWidth="1"/>
    <col min="10" max="10" width="13.42578125" bestFit="1" customWidth="1"/>
    <col min="11" max="11" width="12.5703125" bestFit="1" customWidth="1"/>
  </cols>
  <sheetData>
    <row r="2" spans="1:4" x14ac:dyDescent="0.25">
      <c r="A2" s="4" t="s">
        <v>21</v>
      </c>
      <c r="B2" t="s">
        <v>22</v>
      </c>
      <c r="C2">
        <v>614</v>
      </c>
    </row>
    <row r="3" spans="1:4" x14ac:dyDescent="0.25">
      <c r="B3" t="s">
        <v>23</v>
      </c>
      <c r="C3">
        <f>AVERAGE('Original Table'!D2:D109)</f>
        <v>589.7716750842593</v>
      </c>
    </row>
    <row r="4" spans="1:4" x14ac:dyDescent="0.25">
      <c r="B4" t="s">
        <v>24</v>
      </c>
      <c r="C4">
        <f>_xlfn.STDEV.S('Original Table'!D2:D109)</f>
        <v>1111.5820196511236</v>
      </c>
    </row>
    <row r="5" spans="1:4" ht="45" x14ac:dyDescent="0.25">
      <c r="B5" s="2" t="s">
        <v>25</v>
      </c>
      <c r="C5" s="5">
        <f>_xlfn.NORM.DIST(C3,C2,C4/SQRT(108),TRUE)</f>
        <v>0.41040109864397245</v>
      </c>
    </row>
    <row r="6" spans="1:4" x14ac:dyDescent="0.25">
      <c r="C6" t="s">
        <v>26</v>
      </c>
      <c r="D6" t="s">
        <v>29</v>
      </c>
    </row>
    <row r="7" spans="1:4" x14ac:dyDescent="0.25">
      <c r="C7" t="s">
        <v>27</v>
      </c>
    </row>
    <row r="9" spans="1:4" x14ac:dyDescent="0.25">
      <c r="B9" s="10" t="s">
        <v>116</v>
      </c>
    </row>
    <row r="13" spans="1:4" x14ac:dyDescent="0.25">
      <c r="A13" s="4" t="s">
        <v>28</v>
      </c>
      <c r="B13" t="s">
        <v>30</v>
      </c>
      <c r="C13" s="3">
        <v>0.57999999999999996</v>
      </c>
    </row>
    <row r="14" spans="1:4" x14ac:dyDescent="0.25">
      <c r="B14" t="s">
        <v>31</v>
      </c>
      <c r="C14">
        <f>COUNTIF('Original Table'!D2:D109,"&gt;0")</f>
        <v>80</v>
      </c>
    </row>
    <row r="15" spans="1:4" x14ac:dyDescent="0.25">
      <c r="B15" t="s">
        <v>32</v>
      </c>
      <c r="C15">
        <f>COUNT('Original Table'!D2:D109)</f>
        <v>108</v>
      </c>
    </row>
    <row r="16" spans="1:4" x14ac:dyDescent="0.25">
      <c r="B16" t="s">
        <v>33</v>
      </c>
      <c r="C16">
        <f>C14/C15</f>
        <v>0.7407407407407407</v>
      </c>
    </row>
    <row r="18" spans="1:11" ht="45" x14ac:dyDescent="0.25">
      <c r="B18" s="2" t="s">
        <v>34</v>
      </c>
      <c r="C18" s="5">
        <f>1-_xlfn.BINOM.DIST(79,108,0.58,TRUE)</f>
        <v>3.7645239166128608E-4</v>
      </c>
    </row>
    <row r="20" spans="1:11" x14ac:dyDescent="0.25">
      <c r="B20" s="10" t="s">
        <v>116</v>
      </c>
    </row>
    <row r="21" spans="1:11" x14ac:dyDescent="0.25">
      <c r="J21" s="4" t="s">
        <v>39</v>
      </c>
      <c r="K21" s="4" t="s">
        <v>40</v>
      </c>
    </row>
    <row r="22" spans="1:11" ht="60" x14ac:dyDescent="0.25">
      <c r="A22" s="4" t="s">
        <v>35</v>
      </c>
      <c r="B22" s="2" t="s">
        <v>37</v>
      </c>
      <c r="C22" t="s">
        <v>38</v>
      </c>
      <c r="J22">
        <v>413</v>
      </c>
      <c r="K22">
        <v>1516</v>
      </c>
    </row>
    <row r="23" spans="1:11" x14ac:dyDescent="0.25">
      <c r="B23" t="s">
        <v>54</v>
      </c>
      <c r="C23" t="s">
        <v>55</v>
      </c>
      <c r="J23">
        <v>456</v>
      </c>
      <c r="K23">
        <v>75</v>
      </c>
    </row>
    <row r="24" spans="1:11" x14ac:dyDescent="0.25">
      <c r="B24" t="s">
        <v>56</v>
      </c>
      <c r="C24" t="s">
        <v>57</v>
      </c>
      <c r="J24">
        <v>1569</v>
      </c>
      <c r="K24">
        <v>1193</v>
      </c>
    </row>
    <row r="25" spans="1:11" x14ac:dyDescent="0.25">
      <c r="J25">
        <v>1373</v>
      </c>
      <c r="K25">
        <v>1711</v>
      </c>
    </row>
    <row r="26" spans="1:11" x14ac:dyDescent="0.25">
      <c r="B26" t="s">
        <v>52</v>
      </c>
      <c r="C26" s="5">
        <f>'T-test Mondays vs Sundays'!B12</f>
        <v>0.25090542542555722</v>
      </c>
      <c r="J26">
        <v>1763</v>
      </c>
      <c r="K26">
        <v>520</v>
      </c>
    </row>
    <row r="27" spans="1:11" x14ac:dyDescent="0.25">
      <c r="C27" t="s">
        <v>53</v>
      </c>
      <c r="J27">
        <v>376</v>
      </c>
      <c r="K27">
        <v>1280</v>
      </c>
    </row>
    <row r="28" spans="1:11" x14ac:dyDescent="0.25">
      <c r="C28" t="s">
        <v>60</v>
      </c>
      <c r="J28">
        <v>213</v>
      </c>
      <c r="K28">
        <v>662</v>
      </c>
    </row>
    <row r="29" spans="1:11" x14ac:dyDescent="0.25">
      <c r="C29" t="s">
        <v>61</v>
      </c>
      <c r="J29">
        <v>606</v>
      </c>
      <c r="K29">
        <v>2320</v>
      </c>
    </row>
    <row r="30" spans="1:11" x14ac:dyDescent="0.25">
      <c r="J30">
        <v>541</v>
      </c>
    </row>
    <row r="31" spans="1:11" x14ac:dyDescent="0.25">
      <c r="B31" s="10" t="s">
        <v>116</v>
      </c>
      <c r="J31">
        <v>566</v>
      </c>
    </row>
    <row r="34" spans="1:12" x14ac:dyDescent="0.25">
      <c r="A34" s="4" t="s">
        <v>58</v>
      </c>
      <c r="B34" t="s">
        <v>59</v>
      </c>
      <c r="C34">
        <f>AVERAGE('Original Table'!C2:C109)</f>
        <v>1.3773584905660377</v>
      </c>
      <c r="E34" t="s">
        <v>63</v>
      </c>
      <c r="F34">
        <f>_xlfn.STDEV.P('Original Table'!C2:C109)</f>
        <v>1.645192138739821</v>
      </c>
    </row>
    <row r="35" spans="1:12" ht="45" x14ac:dyDescent="0.25">
      <c r="B35" s="2" t="s">
        <v>62</v>
      </c>
      <c r="C35" s="5">
        <f>1-_xlfn.NORM.DIST(3,C34,F34/SQRT(108),TRUE)</f>
        <v>0</v>
      </c>
    </row>
    <row r="36" spans="1:12" x14ac:dyDescent="0.25">
      <c r="J36" s="4" t="s">
        <v>14</v>
      </c>
      <c r="K36" s="4" t="s">
        <v>15</v>
      </c>
      <c r="L36" s="4" t="s">
        <v>13</v>
      </c>
    </row>
    <row r="37" spans="1:12" x14ac:dyDescent="0.25">
      <c r="B37" s="10" t="s">
        <v>117</v>
      </c>
      <c r="J37" s="4"/>
      <c r="K37" s="4"/>
      <c r="L37" s="4"/>
    </row>
    <row r="38" spans="1:12" x14ac:dyDescent="0.25">
      <c r="B38" s="10" t="s">
        <v>122</v>
      </c>
      <c r="J38" s="4"/>
      <c r="K38" s="4"/>
      <c r="L38" s="4"/>
    </row>
    <row r="39" spans="1:12" x14ac:dyDescent="0.25">
      <c r="J39" s="4"/>
      <c r="K39" s="4"/>
      <c r="L39" s="4"/>
    </row>
    <row r="40" spans="1:12" x14ac:dyDescent="0.25">
      <c r="A40" s="4" t="s">
        <v>64</v>
      </c>
      <c r="B40" t="s">
        <v>65</v>
      </c>
      <c r="J40">
        <v>790</v>
      </c>
      <c r="K40">
        <v>1806</v>
      </c>
      <c r="L40">
        <v>1101</v>
      </c>
    </row>
    <row r="41" spans="1:12" x14ac:dyDescent="0.25">
      <c r="B41" t="s">
        <v>66</v>
      </c>
      <c r="J41">
        <v>413</v>
      </c>
      <c r="K41">
        <v>456</v>
      </c>
      <c r="L41">
        <v>512</v>
      </c>
    </row>
    <row r="42" spans="1:12" x14ac:dyDescent="0.25">
      <c r="B42" t="s">
        <v>54</v>
      </c>
      <c r="C42" t="s">
        <v>83</v>
      </c>
      <c r="J42">
        <v>189</v>
      </c>
      <c r="K42">
        <v>127</v>
      </c>
      <c r="L42">
        <v>1066</v>
      </c>
    </row>
    <row r="43" spans="1:12" x14ac:dyDescent="0.25">
      <c r="J43">
        <v>256</v>
      </c>
      <c r="K43">
        <v>404</v>
      </c>
      <c r="L43">
        <v>232</v>
      </c>
    </row>
    <row r="44" spans="1:12" x14ac:dyDescent="0.25">
      <c r="B44" t="s">
        <v>84</v>
      </c>
      <c r="C44" s="5">
        <f>ANOVA_NCR_Mum_Ban!F12</f>
        <v>0.30725447129469463</v>
      </c>
      <c r="J44">
        <v>1763</v>
      </c>
      <c r="K44">
        <v>365</v>
      </c>
      <c r="L44">
        <v>1056</v>
      </c>
    </row>
    <row r="45" spans="1:12" x14ac:dyDescent="0.25">
      <c r="C45" t="s">
        <v>53</v>
      </c>
      <c r="J45">
        <v>579</v>
      </c>
      <c r="K45">
        <v>1192</v>
      </c>
      <c r="L45">
        <v>1379</v>
      </c>
    </row>
    <row r="46" spans="1:12" x14ac:dyDescent="0.25">
      <c r="C46" t="s">
        <v>60</v>
      </c>
      <c r="J46">
        <v>830</v>
      </c>
      <c r="K46">
        <v>357</v>
      </c>
      <c r="L46">
        <v>1036</v>
      </c>
    </row>
    <row r="47" spans="1:12" x14ac:dyDescent="0.25">
      <c r="C47" t="s">
        <v>85</v>
      </c>
      <c r="J47">
        <v>606</v>
      </c>
      <c r="K47">
        <v>164</v>
      </c>
      <c r="L47">
        <v>935</v>
      </c>
    </row>
    <row r="48" spans="1:12" x14ac:dyDescent="0.25">
      <c r="J48">
        <v>2002</v>
      </c>
      <c r="K48">
        <v>284</v>
      </c>
      <c r="L48">
        <v>604</v>
      </c>
    </row>
    <row r="49" spans="2:12" x14ac:dyDescent="0.25">
      <c r="J49">
        <v>1569</v>
      </c>
      <c r="K49">
        <v>1160</v>
      </c>
      <c r="L49">
        <v>1295</v>
      </c>
    </row>
    <row r="50" spans="2:12" x14ac:dyDescent="0.25">
      <c r="B50" s="10" t="s">
        <v>116</v>
      </c>
      <c r="J50">
        <v>1087</v>
      </c>
      <c r="K50">
        <v>376</v>
      </c>
      <c r="L50">
        <v>409</v>
      </c>
    </row>
    <row r="51" spans="2:12" x14ac:dyDescent="0.25">
      <c r="J51">
        <v>1156</v>
      </c>
      <c r="K51">
        <v>442</v>
      </c>
      <c r="L51">
        <v>2226</v>
      </c>
    </row>
    <row r="52" spans="2:12" x14ac:dyDescent="0.25">
      <c r="J52">
        <v>290</v>
      </c>
      <c r="K52">
        <v>213</v>
      </c>
      <c r="L52">
        <v>1882</v>
      </c>
    </row>
    <row r="53" spans="2:12" x14ac:dyDescent="0.25">
      <c r="J53">
        <v>695</v>
      </c>
      <c r="K53">
        <v>1725</v>
      </c>
      <c r="L53">
        <v>574</v>
      </c>
    </row>
    <row r="54" spans="2:12" x14ac:dyDescent="0.25">
      <c r="J54">
        <v>364</v>
      </c>
      <c r="L54">
        <v>839</v>
      </c>
    </row>
    <row r="55" spans="2:12" x14ac:dyDescent="0.25">
      <c r="J55">
        <v>1552</v>
      </c>
      <c r="L55">
        <v>463</v>
      </c>
    </row>
    <row r="56" spans="2:12" x14ac:dyDescent="0.25">
      <c r="J56">
        <v>734</v>
      </c>
      <c r="L56">
        <v>215</v>
      </c>
    </row>
    <row r="57" spans="2:12" x14ac:dyDescent="0.25">
      <c r="J57">
        <v>1165</v>
      </c>
      <c r="L57">
        <v>744</v>
      </c>
    </row>
    <row r="58" spans="2:12" x14ac:dyDescent="0.25">
      <c r="J58">
        <v>799</v>
      </c>
      <c r="L58">
        <v>566</v>
      </c>
    </row>
    <row r="59" spans="2:12" x14ac:dyDescent="0.25">
      <c r="J59">
        <v>108</v>
      </c>
      <c r="L59">
        <v>1583</v>
      </c>
    </row>
    <row r="60" spans="2:12" x14ac:dyDescent="0.25">
      <c r="J60">
        <v>712</v>
      </c>
      <c r="L60">
        <v>1666</v>
      </c>
    </row>
    <row r="61" spans="2:12" x14ac:dyDescent="0.25">
      <c r="J61">
        <v>162</v>
      </c>
      <c r="L61">
        <v>1028</v>
      </c>
    </row>
    <row r="62" spans="2:12" x14ac:dyDescent="0.25">
      <c r="J62">
        <v>1138</v>
      </c>
      <c r="L62">
        <v>412</v>
      </c>
    </row>
    <row r="63" spans="2:12" x14ac:dyDescent="0.25">
      <c r="J63">
        <v>948</v>
      </c>
      <c r="L63">
        <v>644</v>
      </c>
    </row>
    <row r="64" spans="2:12" x14ac:dyDescent="0.25">
      <c r="J64">
        <v>129</v>
      </c>
      <c r="L64">
        <v>877</v>
      </c>
    </row>
    <row r="65" spans="1:12" x14ac:dyDescent="0.25">
      <c r="J65">
        <v>482</v>
      </c>
      <c r="L65">
        <v>440</v>
      </c>
    </row>
    <row r="66" spans="1:12" x14ac:dyDescent="0.25">
      <c r="J66">
        <v>520</v>
      </c>
      <c r="L66">
        <v>865</v>
      </c>
    </row>
    <row r="67" spans="1:12" x14ac:dyDescent="0.25">
      <c r="J67">
        <v>252</v>
      </c>
      <c r="L67">
        <v>819</v>
      </c>
    </row>
    <row r="68" spans="1:12" x14ac:dyDescent="0.25">
      <c r="J68">
        <v>1609</v>
      </c>
    </row>
    <row r="69" spans="1:12" x14ac:dyDescent="0.25">
      <c r="J69">
        <v>1280</v>
      </c>
    </row>
    <row r="70" spans="1:12" x14ac:dyDescent="0.25">
      <c r="J70">
        <v>896</v>
      </c>
    </row>
    <row r="71" spans="1:12" x14ac:dyDescent="0.25">
      <c r="J71">
        <v>808</v>
      </c>
    </row>
    <row r="73" spans="1:12" x14ac:dyDescent="0.25">
      <c r="A73" s="4" t="s">
        <v>86</v>
      </c>
      <c r="B73" t="s">
        <v>97</v>
      </c>
      <c r="C73" s="4" t="s">
        <v>87</v>
      </c>
      <c r="D73" s="4" t="s">
        <v>88</v>
      </c>
      <c r="E73" s="4" t="s">
        <v>89</v>
      </c>
      <c r="F73" s="4" t="s">
        <v>90</v>
      </c>
      <c r="G73" s="4" t="s">
        <v>95</v>
      </c>
    </row>
    <row r="74" spans="1:12" x14ac:dyDescent="0.25">
      <c r="B74" s="4" t="s">
        <v>91</v>
      </c>
      <c r="C74">
        <v>15</v>
      </c>
      <c r="D74">
        <v>18</v>
      </c>
      <c r="E74">
        <v>12</v>
      </c>
      <c r="F74">
        <v>4</v>
      </c>
      <c r="G74">
        <f>SUM(C74:F74)</f>
        <v>49</v>
      </c>
    </row>
    <row r="75" spans="1:12" x14ac:dyDescent="0.25">
      <c r="B75" s="4" t="s">
        <v>92</v>
      </c>
      <c r="C75">
        <v>12</v>
      </c>
      <c r="D75">
        <v>22</v>
      </c>
      <c r="E75">
        <v>10</v>
      </c>
      <c r="F75">
        <v>6</v>
      </c>
      <c r="G75">
        <f t="shared" ref="G75:G76" si="0">SUM(C75:F75)</f>
        <v>50</v>
      </c>
    </row>
    <row r="76" spans="1:12" x14ac:dyDescent="0.25">
      <c r="B76" s="4" t="s">
        <v>93</v>
      </c>
      <c r="C76">
        <v>26</v>
      </c>
      <c r="D76">
        <v>12</v>
      </c>
      <c r="E76">
        <v>9</v>
      </c>
      <c r="F76">
        <v>3</v>
      </c>
      <c r="G76">
        <f t="shared" si="0"/>
        <v>50</v>
      </c>
    </row>
    <row r="77" spans="1:12" x14ac:dyDescent="0.25">
      <c r="B77" s="4" t="s">
        <v>94</v>
      </c>
      <c r="C77">
        <f>SUM(C74:C76)</f>
        <v>53</v>
      </c>
      <c r="D77">
        <f t="shared" ref="D77:F77" si="1">SUM(D74:D76)</f>
        <v>52</v>
      </c>
      <c r="E77">
        <f t="shared" si="1"/>
        <v>31</v>
      </c>
      <c r="F77">
        <f t="shared" si="1"/>
        <v>13</v>
      </c>
      <c r="G77">
        <f>SUM(G74:G76)</f>
        <v>149</v>
      </c>
    </row>
    <row r="79" spans="1:12" x14ac:dyDescent="0.25">
      <c r="B79" t="s">
        <v>54</v>
      </c>
      <c r="C79" t="s">
        <v>99</v>
      </c>
    </row>
    <row r="80" spans="1:12" x14ac:dyDescent="0.25">
      <c r="B80" t="s">
        <v>96</v>
      </c>
      <c r="C80" s="4" t="s">
        <v>87</v>
      </c>
      <c r="D80" s="4" t="s">
        <v>88</v>
      </c>
      <c r="E80" s="4" t="s">
        <v>89</v>
      </c>
      <c r="F80" s="4" t="s">
        <v>90</v>
      </c>
      <c r="G80" s="4" t="s">
        <v>95</v>
      </c>
    </row>
    <row r="81" spans="1:8" x14ac:dyDescent="0.25">
      <c r="B81" s="4" t="s">
        <v>91</v>
      </c>
      <c r="C81">
        <f>$G81*C$84/$G$84</f>
        <v>17.429530201342281</v>
      </c>
      <c r="D81">
        <f t="shared" ref="D81:F83" si="2">$G81*D$84/$G$84</f>
        <v>17.100671140939596</v>
      </c>
      <c r="E81">
        <f t="shared" si="2"/>
        <v>10.194630872483222</v>
      </c>
      <c r="F81">
        <f t="shared" si="2"/>
        <v>4.275167785234899</v>
      </c>
      <c r="G81">
        <v>49</v>
      </c>
    </row>
    <row r="82" spans="1:8" x14ac:dyDescent="0.25">
      <c r="B82" s="4" t="s">
        <v>92</v>
      </c>
      <c r="C82">
        <f t="shared" ref="C82:C83" si="3">$G82*C$84/$G$84</f>
        <v>17.785234899328859</v>
      </c>
      <c r="D82">
        <f t="shared" si="2"/>
        <v>17.449664429530202</v>
      </c>
      <c r="E82">
        <f t="shared" si="2"/>
        <v>10.40268456375839</v>
      </c>
      <c r="F82">
        <f t="shared" si="2"/>
        <v>4.3624161073825505</v>
      </c>
      <c r="G82">
        <v>50</v>
      </c>
    </row>
    <row r="83" spans="1:8" x14ac:dyDescent="0.25">
      <c r="B83" s="4" t="s">
        <v>93</v>
      </c>
      <c r="C83">
        <f t="shared" si="3"/>
        <v>17.785234899328859</v>
      </c>
      <c r="D83">
        <f t="shared" si="2"/>
        <v>17.449664429530202</v>
      </c>
      <c r="E83">
        <f t="shared" si="2"/>
        <v>10.40268456375839</v>
      </c>
      <c r="F83">
        <f t="shared" si="2"/>
        <v>4.3624161073825505</v>
      </c>
      <c r="G83">
        <v>50</v>
      </c>
    </row>
    <row r="84" spans="1:8" x14ac:dyDescent="0.25">
      <c r="B84" s="4" t="s">
        <v>94</v>
      </c>
      <c r="C84">
        <v>53</v>
      </c>
      <c r="D84">
        <v>52</v>
      </c>
      <c r="E84">
        <v>31</v>
      </c>
      <c r="F84">
        <v>13</v>
      </c>
      <c r="G84">
        <v>149</v>
      </c>
    </row>
    <row r="86" spans="1:8" x14ac:dyDescent="0.25">
      <c r="B86" t="s">
        <v>98</v>
      </c>
      <c r="C86" s="5">
        <f>CHITEST(C74:F76,C81:F83)</f>
        <v>0.1039269509712035</v>
      </c>
    </row>
    <row r="87" spans="1:8" x14ac:dyDescent="0.25">
      <c r="C87" t="s">
        <v>53</v>
      </c>
    </row>
    <row r="88" spans="1:8" x14ac:dyDescent="0.25">
      <c r="C88" t="s">
        <v>29</v>
      </c>
    </row>
    <row r="89" spans="1:8" x14ac:dyDescent="0.25">
      <c r="C89" t="s">
        <v>99</v>
      </c>
    </row>
    <row r="92" spans="1:8" x14ac:dyDescent="0.25">
      <c r="C92" s="10" t="s">
        <v>118</v>
      </c>
    </row>
    <row r="95" spans="1:8" x14ac:dyDescent="0.25">
      <c r="A95" s="4" t="s">
        <v>100</v>
      </c>
      <c r="C95" t="s">
        <v>110</v>
      </c>
      <c r="D95" t="s">
        <v>101</v>
      </c>
      <c r="E95" t="s">
        <v>102</v>
      </c>
      <c r="F95" t="s">
        <v>36</v>
      </c>
      <c r="G95" t="s">
        <v>109</v>
      </c>
    </row>
    <row r="96" spans="1:8" x14ac:dyDescent="0.25">
      <c r="B96" t="s">
        <v>13</v>
      </c>
      <c r="C96" s="3">
        <v>151</v>
      </c>
      <c r="D96" s="3">
        <v>17457.666666700003</v>
      </c>
      <c r="E96" s="3">
        <v>23</v>
      </c>
      <c r="F96" s="3">
        <v>25468</v>
      </c>
      <c r="G96" s="3">
        <v>76</v>
      </c>
      <c r="H96">
        <f>SUM(C96:G96)</f>
        <v>43175.666666700003</v>
      </c>
    </row>
    <row r="97" spans="2:8" x14ac:dyDescent="0.25">
      <c r="B97" t="s">
        <v>14</v>
      </c>
      <c r="C97" s="3">
        <v>66</v>
      </c>
      <c r="D97" s="3">
        <v>12369</v>
      </c>
      <c r="E97" s="3">
        <v>23</v>
      </c>
      <c r="F97" s="3">
        <v>25883</v>
      </c>
      <c r="G97" s="3">
        <v>29</v>
      </c>
      <c r="H97">
        <f t="shared" ref="H97:H103" si="4">SUM(C97:G97)</f>
        <v>38370</v>
      </c>
    </row>
    <row r="98" spans="2:8" x14ac:dyDescent="0.25">
      <c r="B98" t="s">
        <v>16</v>
      </c>
      <c r="C98" s="3">
        <v>4</v>
      </c>
      <c r="D98" s="3">
        <v>693.33333330000005</v>
      </c>
      <c r="E98" s="3">
        <v>2</v>
      </c>
      <c r="F98" s="3">
        <v>8169</v>
      </c>
      <c r="G98" s="3">
        <v>2</v>
      </c>
      <c r="H98">
        <f t="shared" si="4"/>
        <v>8870.333333300001</v>
      </c>
    </row>
    <row r="99" spans="2:8" x14ac:dyDescent="0.25">
      <c r="B99" t="s">
        <v>15</v>
      </c>
      <c r="C99" s="3">
        <v>18</v>
      </c>
      <c r="D99" s="3">
        <v>10092.75</v>
      </c>
      <c r="E99" s="3">
        <v>8</v>
      </c>
      <c r="F99" s="3">
        <v>9071</v>
      </c>
      <c r="G99" s="3">
        <v>13</v>
      </c>
      <c r="H99">
        <f t="shared" si="4"/>
        <v>19202.75</v>
      </c>
    </row>
    <row r="100" spans="2:8" x14ac:dyDescent="0.25">
      <c r="B100" t="s">
        <v>18</v>
      </c>
      <c r="C100" s="3">
        <v>7</v>
      </c>
      <c r="D100" s="3">
        <v>1253</v>
      </c>
      <c r="E100" s="3">
        <v>3</v>
      </c>
      <c r="F100" s="3">
        <v>4351</v>
      </c>
      <c r="G100" s="3">
        <v>4</v>
      </c>
      <c r="H100">
        <f t="shared" si="4"/>
        <v>5618</v>
      </c>
    </row>
    <row r="101" spans="2:8" x14ac:dyDescent="0.25">
      <c r="B101" t="s">
        <v>17</v>
      </c>
      <c r="C101" s="3">
        <v>9</v>
      </c>
      <c r="D101" s="3">
        <v>1564</v>
      </c>
      <c r="E101" s="3">
        <v>3</v>
      </c>
      <c r="F101" s="3">
        <v>2486</v>
      </c>
      <c r="G101" s="3">
        <v>4</v>
      </c>
      <c r="H101">
        <f t="shared" si="4"/>
        <v>4066</v>
      </c>
    </row>
    <row r="102" spans="2:8" x14ac:dyDescent="0.25">
      <c r="B102" t="s">
        <v>19</v>
      </c>
      <c r="C102" s="3">
        <v>6</v>
      </c>
      <c r="D102" s="3">
        <v>556.09090909999998</v>
      </c>
      <c r="E102" s="3">
        <v>2</v>
      </c>
      <c r="F102" s="3">
        <v>899</v>
      </c>
      <c r="G102" s="3">
        <v>5</v>
      </c>
      <c r="H102">
        <f t="shared" si="4"/>
        <v>1468.0909090999999</v>
      </c>
    </row>
    <row r="103" spans="2:8" x14ac:dyDescent="0.25">
      <c r="B103" t="s">
        <v>104</v>
      </c>
      <c r="C103" s="3">
        <v>29</v>
      </c>
      <c r="D103" s="3">
        <v>19964.5</v>
      </c>
      <c r="E103" s="3">
        <v>17</v>
      </c>
      <c r="F103" s="3">
        <v>19474</v>
      </c>
      <c r="G103" s="3">
        <v>14</v>
      </c>
      <c r="H103">
        <f t="shared" si="4"/>
        <v>39498.5</v>
      </c>
    </row>
    <row r="104" spans="2:8" x14ac:dyDescent="0.25">
      <c r="B104" t="s">
        <v>108</v>
      </c>
      <c r="C104">
        <f t="shared" ref="C104:H104" si="5">SUM(C96:C103)</f>
        <v>290</v>
      </c>
      <c r="D104">
        <f t="shared" si="5"/>
        <v>63950.340909099999</v>
      </c>
      <c r="E104">
        <f t="shared" si="5"/>
        <v>81</v>
      </c>
      <c r="F104">
        <f t="shared" si="5"/>
        <v>95801</v>
      </c>
      <c r="G104">
        <f t="shared" si="5"/>
        <v>147</v>
      </c>
      <c r="H104">
        <f t="shared" si="5"/>
        <v>160269.34090910002</v>
      </c>
    </row>
    <row r="106" spans="2:8" x14ac:dyDescent="0.25">
      <c r="B106" t="s">
        <v>105</v>
      </c>
    </row>
    <row r="107" spans="2:8" x14ac:dyDescent="0.25">
      <c r="B107" t="s">
        <v>106</v>
      </c>
    </row>
    <row r="108" spans="2:8" x14ac:dyDescent="0.25">
      <c r="B108" t="s">
        <v>107</v>
      </c>
    </row>
    <row r="110" spans="2:8" x14ac:dyDescent="0.25">
      <c r="B110" t="s">
        <v>96</v>
      </c>
      <c r="C110" t="s">
        <v>110</v>
      </c>
      <c r="D110" t="s">
        <v>101</v>
      </c>
      <c r="E110" t="s">
        <v>102</v>
      </c>
      <c r="F110" t="s">
        <v>36</v>
      </c>
      <c r="G110" t="s">
        <v>109</v>
      </c>
    </row>
    <row r="111" spans="2:8" x14ac:dyDescent="0.25">
      <c r="B111" t="s">
        <v>13</v>
      </c>
      <c r="C111">
        <f>$H96*C$104/$H$104</f>
        <v>78.124382756677747</v>
      </c>
      <c r="D111">
        <f t="shared" ref="D111:G111" si="6">$H96*D$104/$H$104</f>
        <v>17227.86520897433</v>
      </c>
      <c r="E111">
        <f t="shared" si="6"/>
        <v>21.82094828720999</v>
      </c>
      <c r="F111">
        <f t="shared" si="6"/>
        <v>25808.255146456842</v>
      </c>
      <c r="G111">
        <f t="shared" si="6"/>
        <v>39.600980224936649</v>
      </c>
    </row>
    <row r="112" spans="2:8" x14ac:dyDescent="0.25">
      <c r="B112" t="s">
        <v>14</v>
      </c>
      <c r="C112">
        <f t="shared" ref="C112:G112" si="7">$H97*C$104/$H$104</f>
        <v>69.428749983511025</v>
      </c>
      <c r="D112">
        <f t="shared" si="7"/>
        <v>15310.318035648968</v>
      </c>
      <c r="E112">
        <f t="shared" si="7"/>
        <v>19.392168098842731</v>
      </c>
      <c r="F112">
        <f t="shared" si="7"/>
        <v>22935.667852311515</v>
      </c>
      <c r="G112">
        <f t="shared" si="7"/>
        <v>35.193193957159032</v>
      </c>
    </row>
    <row r="113" spans="2:7" x14ac:dyDescent="0.25">
      <c r="B113" t="s">
        <v>16</v>
      </c>
      <c r="C113">
        <f t="shared" ref="C113:G113" si="8">$H98*C$104/$H$104</f>
        <v>16.050460132084694</v>
      </c>
      <c r="D113">
        <f t="shared" si="8"/>
        <v>3539.422059292187</v>
      </c>
      <c r="E113">
        <f t="shared" si="8"/>
        <v>4.4830595541340008</v>
      </c>
      <c r="F113">
        <f t="shared" si="8"/>
        <v>5302.2418314270544</v>
      </c>
      <c r="G113">
        <f t="shared" si="8"/>
        <v>8.1359228945394815</v>
      </c>
    </row>
    <row r="114" spans="2:7" x14ac:dyDescent="0.25">
      <c r="B114" t="s">
        <v>15</v>
      </c>
      <c r="C114">
        <f t="shared" ref="C114:G114" si="9">$H99*C$104/$H$104</f>
        <v>34.746492800257137</v>
      </c>
      <c r="D114">
        <f t="shared" si="9"/>
        <v>7662.2415861104564</v>
      </c>
      <c r="E114">
        <f t="shared" si="9"/>
        <v>9.7050548855890622</v>
      </c>
      <c r="F114">
        <f t="shared" si="9"/>
        <v>11478.443988818737</v>
      </c>
      <c r="G114">
        <f t="shared" si="9"/>
        <v>17.612877384957926</v>
      </c>
    </row>
    <row r="115" spans="2:7" x14ac:dyDescent="0.25">
      <c r="B115" t="s">
        <v>18</v>
      </c>
      <c r="C115">
        <f t="shared" ref="C115:G115" si="10">$H100*C$104/$H$104</f>
        <v>10.165512572514071</v>
      </c>
      <c r="D115">
        <f t="shared" si="10"/>
        <v>2241.6827397517827</v>
      </c>
      <c r="E115">
        <f t="shared" si="10"/>
        <v>2.839332821978068</v>
      </c>
      <c r="F115">
        <f t="shared" si="10"/>
        <v>3358.1595515842087</v>
      </c>
      <c r="G115">
        <f t="shared" si="10"/>
        <v>5.1528632695157537</v>
      </c>
    </row>
    <row r="116" spans="2:7" x14ac:dyDescent="0.25">
      <c r="B116" t="s">
        <v>17</v>
      </c>
      <c r="C116">
        <f t="shared" ref="C116:G116" si="11">$H101*C$104/$H$104</f>
        <v>7.3572399643720567</v>
      </c>
      <c r="D116">
        <f t="shared" si="11"/>
        <v>1622.4069099022336</v>
      </c>
      <c r="E116">
        <f t="shared" si="11"/>
        <v>2.054953231428057</v>
      </c>
      <c r="F116">
        <f t="shared" si="11"/>
        <v>2430.4515373338186</v>
      </c>
      <c r="G116">
        <f t="shared" si="11"/>
        <v>3.7293595681472147</v>
      </c>
    </row>
    <row r="117" spans="2:7" x14ac:dyDescent="0.25">
      <c r="B117" t="s">
        <v>19</v>
      </c>
      <c r="C117">
        <f t="shared" ref="C117:G117" si="12">$H102*C$104/$H$104</f>
        <v>2.6564429679689678</v>
      </c>
      <c r="D117">
        <f t="shared" si="12"/>
        <v>585.79459795585137</v>
      </c>
      <c r="E117">
        <f t="shared" si="12"/>
        <v>0.74197200139822894</v>
      </c>
      <c r="F117">
        <f t="shared" si="12"/>
        <v>877.55135439446587</v>
      </c>
      <c r="G117">
        <f t="shared" si="12"/>
        <v>1.3465417803153044</v>
      </c>
    </row>
    <row r="118" spans="2:7" x14ac:dyDescent="0.25">
      <c r="B118" t="s">
        <v>104</v>
      </c>
      <c r="C118">
        <f t="shared" ref="C118:G118" si="13">$H103*C$104/$H$104</f>
        <v>71.470718822614288</v>
      </c>
      <c r="D118">
        <f t="shared" si="13"/>
        <v>15760.609771464186</v>
      </c>
      <c r="E118">
        <f t="shared" si="13"/>
        <v>19.962511119419851</v>
      </c>
      <c r="F118">
        <f t="shared" si="13"/>
        <v>23610.228737673347</v>
      </c>
      <c r="G118">
        <f t="shared" si="13"/>
        <v>36.228260920428617</v>
      </c>
    </row>
    <row r="120" spans="2:7" x14ac:dyDescent="0.25">
      <c r="B120" t="s">
        <v>111</v>
      </c>
      <c r="C120" s="5">
        <f>CHITEST(C96:G103,C111:G118)</f>
        <v>0</v>
      </c>
    </row>
    <row r="121" spans="2:7" x14ac:dyDescent="0.25">
      <c r="C121" t="s">
        <v>112</v>
      </c>
    </row>
    <row r="122" spans="2:7" x14ac:dyDescent="0.25">
      <c r="C122" t="s">
        <v>113</v>
      </c>
    </row>
    <row r="123" spans="2:7" x14ac:dyDescent="0.25">
      <c r="C123" t="s">
        <v>114</v>
      </c>
    </row>
    <row r="124" spans="2:7" ht="45" x14ac:dyDescent="0.25">
      <c r="C124" s="9" t="s">
        <v>115</v>
      </c>
    </row>
    <row r="127" spans="2:7" x14ac:dyDescent="0.25">
      <c r="C127" s="10" t="s">
        <v>119</v>
      </c>
    </row>
    <row r="128" spans="2:7" x14ac:dyDescent="0.25">
      <c r="C128" s="10" t="s">
        <v>120</v>
      </c>
    </row>
    <row r="129" spans="3:3" x14ac:dyDescent="0.25">
      <c r="C129" s="10" t="s">
        <v>121</v>
      </c>
    </row>
    <row r="132" spans="3:3" x14ac:dyDescent="0.25">
      <c r="C132" s="10" t="s">
        <v>123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B2" sqref="B2:M3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514</v>
      </c>
      <c r="B2">
        <v>6</v>
      </c>
      <c r="C2">
        <v>5</v>
      </c>
      <c r="D2">
        <v>436.09090909999998</v>
      </c>
      <c r="E2">
        <v>1</v>
      </c>
      <c r="F2" t="s">
        <v>5</v>
      </c>
      <c r="G2" t="s">
        <v>20</v>
      </c>
      <c r="H2" t="s">
        <v>7</v>
      </c>
      <c r="I2" t="s">
        <v>20</v>
      </c>
      <c r="J2" t="s">
        <v>9</v>
      </c>
      <c r="K2" t="s">
        <v>10</v>
      </c>
      <c r="L2" t="s">
        <v>20</v>
      </c>
      <c r="M2">
        <v>846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19</v>
      </c>
    </row>
    <row r="3" spans="1:20" x14ac:dyDescent="0.25">
      <c r="A3">
        <v>343</v>
      </c>
      <c r="B3">
        <v>0</v>
      </c>
      <c r="C3">
        <v>0</v>
      </c>
      <c r="D3">
        <v>120</v>
      </c>
      <c r="E3">
        <v>1</v>
      </c>
      <c r="F3" t="s">
        <v>20</v>
      </c>
      <c r="G3" t="s">
        <v>20</v>
      </c>
      <c r="H3" t="s">
        <v>20</v>
      </c>
      <c r="I3" t="s">
        <v>20</v>
      </c>
      <c r="J3" t="s">
        <v>9</v>
      </c>
      <c r="K3" t="s">
        <v>20</v>
      </c>
      <c r="L3" t="s">
        <v>20</v>
      </c>
      <c r="M3">
        <v>53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B2" sqref="B2:M21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560</v>
      </c>
      <c r="B2">
        <v>1</v>
      </c>
      <c r="C2">
        <v>1</v>
      </c>
      <c r="D2">
        <v>299</v>
      </c>
      <c r="E2">
        <v>1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11</v>
      </c>
      <c r="M2">
        <v>1516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25">
      <c r="A3">
        <v>543</v>
      </c>
      <c r="B3">
        <v>1</v>
      </c>
      <c r="C3">
        <v>0</v>
      </c>
      <c r="D3">
        <v>399</v>
      </c>
      <c r="E3">
        <v>1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10</v>
      </c>
      <c r="L3" t="s">
        <v>20</v>
      </c>
      <c r="M3">
        <v>576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>
        <v>40</v>
      </c>
      <c r="B4">
        <v>0</v>
      </c>
      <c r="C4">
        <v>0</v>
      </c>
      <c r="D4">
        <v>660</v>
      </c>
      <c r="E4">
        <v>1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20</v>
      </c>
      <c r="L4" t="s">
        <v>20</v>
      </c>
      <c r="M4">
        <v>633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25">
      <c r="A5">
        <v>536</v>
      </c>
      <c r="B5">
        <v>1</v>
      </c>
      <c r="C5">
        <v>0</v>
      </c>
      <c r="D5">
        <v>1490</v>
      </c>
      <c r="E5">
        <v>1</v>
      </c>
      <c r="F5" t="s">
        <v>20</v>
      </c>
      <c r="G5" t="s">
        <v>6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>
        <v>812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25">
      <c r="A6">
        <v>524</v>
      </c>
      <c r="B6">
        <v>1</v>
      </c>
      <c r="C6">
        <v>1</v>
      </c>
      <c r="D6">
        <v>650</v>
      </c>
      <c r="E6">
        <v>1</v>
      </c>
      <c r="F6" t="s">
        <v>20</v>
      </c>
      <c r="G6" t="s">
        <v>20</v>
      </c>
      <c r="H6" t="s">
        <v>7</v>
      </c>
      <c r="I6" t="s">
        <v>20</v>
      </c>
      <c r="J6" t="s">
        <v>20</v>
      </c>
      <c r="K6" t="s">
        <v>20</v>
      </c>
      <c r="L6" t="s">
        <v>20</v>
      </c>
      <c r="M6">
        <v>738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>
        <v>523</v>
      </c>
      <c r="B7">
        <v>2</v>
      </c>
      <c r="C7">
        <v>2</v>
      </c>
      <c r="D7">
        <v>1530</v>
      </c>
      <c r="E7">
        <v>1</v>
      </c>
      <c r="F7" t="s">
        <v>20</v>
      </c>
      <c r="G7" t="s">
        <v>20</v>
      </c>
      <c r="H7" t="s">
        <v>20</v>
      </c>
      <c r="I7" t="s">
        <v>8</v>
      </c>
      <c r="J7" t="s">
        <v>9</v>
      </c>
      <c r="K7" t="s">
        <v>20</v>
      </c>
      <c r="L7" t="s">
        <v>20</v>
      </c>
      <c r="M7">
        <v>3014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25">
      <c r="A8">
        <v>518</v>
      </c>
      <c r="B8">
        <v>1</v>
      </c>
      <c r="C8">
        <v>0</v>
      </c>
      <c r="D8">
        <v>0</v>
      </c>
      <c r="E8">
        <v>0</v>
      </c>
      <c r="F8" t="s">
        <v>20</v>
      </c>
      <c r="G8" t="s">
        <v>20</v>
      </c>
      <c r="H8" t="s">
        <v>20</v>
      </c>
      <c r="I8" t="s">
        <v>20</v>
      </c>
      <c r="J8" t="s">
        <v>9</v>
      </c>
      <c r="K8" t="s">
        <v>20</v>
      </c>
      <c r="L8" t="s">
        <v>20</v>
      </c>
      <c r="M8">
        <v>438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>
        <v>469</v>
      </c>
      <c r="B9">
        <v>1</v>
      </c>
      <c r="C9">
        <v>0</v>
      </c>
      <c r="D9">
        <v>0</v>
      </c>
      <c r="E9">
        <v>0</v>
      </c>
      <c r="F9" t="s">
        <v>20</v>
      </c>
      <c r="G9" t="s">
        <v>20</v>
      </c>
      <c r="H9" t="s">
        <v>20</v>
      </c>
      <c r="I9" t="s">
        <v>20</v>
      </c>
      <c r="J9" t="s">
        <v>9</v>
      </c>
      <c r="K9" t="s">
        <v>20</v>
      </c>
      <c r="L9" t="s">
        <v>20</v>
      </c>
      <c r="M9">
        <v>950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>
        <v>115</v>
      </c>
      <c r="B10">
        <v>1</v>
      </c>
      <c r="C10">
        <v>1</v>
      </c>
      <c r="D10">
        <v>45</v>
      </c>
      <c r="E10">
        <v>1</v>
      </c>
      <c r="F10" t="s">
        <v>20</v>
      </c>
      <c r="G10" t="s">
        <v>6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>
        <v>304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>
        <v>129</v>
      </c>
      <c r="B11">
        <v>4</v>
      </c>
      <c r="C11">
        <v>1</v>
      </c>
      <c r="D11">
        <v>6981</v>
      </c>
      <c r="E11">
        <v>1</v>
      </c>
      <c r="F11" t="s">
        <v>20</v>
      </c>
      <c r="G11" t="s">
        <v>6</v>
      </c>
      <c r="H11" t="s">
        <v>7</v>
      </c>
      <c r="I11" t="s">
        <v>20</v>
      </c>
      <c r="J11" t="s">
        <v>9</v>
      </c>
      <c r="K11" t="s">
        <v>10</v>
      </c>
      <c r="L11" t="s">
        <v>20</v>
      </c>
      <c r="M11">
        <v>835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>
        <v>450</v>
      </c>
      <c r="B12">
        <v>2</v>
      </c>
      <c r="C12">
        <v>0</v>
      </c>
      <c r="D12">
        <v>999</v>
      </c>
      <c r="E12">
        <v>1</v>
      </c>
      <c r="F12" t="s">
        <v>5</v>
      </c>
      <c r="G12" t="s">
        <v>6</v>
      </c>
      <c r="H12" t="s">
        <v>20</v>
      </c>
      <c r="I12" t="s">
        <v>20</v>
      </c>
      <c r="J12" t="s">
        <v>9</v>
      </c>
      <c r="K12" t="s">
        <v>20</v>
      </c>
      <c r="L12" t="s">
        <v>20</v>
      </c>
      <c r="M12">
        <v>676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>
        <v>406</v>
      </c>
      <c r="B13">
        <v>5</v>
      </c>
      <c r="C13">
        <v>3</v>
      </c>
      <c r="D13">
        <v>1853</v>
      </c>
      <c r="E13">
        <v>1</v>
      </c>
      <c r="F13" t="s">
        <v>5</v>
      </c>
      <c r="G13" t="s">
        <v>6</v>
      </c>
      <c r="H13" t="s">
        <v>7</v>
      </c>
      <c r="I13" t="s">
        <v>20</v>
      </c>
      <c r="J13" t="s">
        <v>20</v>
      </c>
      <c r="K13" t="s">
        <v>10</v>
      </c>
      <c r="L13" t="s">
        <v>11</v>
      </c>
      <c r="M13">
        <v>1942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>
        <v>366</v>
      </c>
      <c r="B14">
        <v>1</v>
      </c>
      <c r="C14">
        <v>0</v>
      </c>
      <c r="D14">
        <v>1600</v>
      </c>
      <c r="E14">
        <v>1</v>
      </c>
      <c r="F14" t="s">
        <v>5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>
        <v>1373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>
        <v>353</v>
      </c>
      <c r="B15">
        <v>2</v>
      </c>
      <c r="C15">
        <v>0</v>
      </c>
      <c r="D15">
        <v>490</v>
      </c>
      <c r="E15">
        <v>1</v>
      </c>
      <c r="F15" t="s">
        <v>20</v>
      </c>
      <c r="G15" t="s">
        <v>6</v>
      </c>
      <c r="H15" t="s">
        <v>20</v>
      </c>
      <c r="I15" t="s">
        <v>20</v>
      </c>
      <c r="J15" t="s">
        <v>20</v>
      </c>
      <c r="K15" t="s">
        <v>20</v>
      </c>
      <c r="L15" t="s">
        <v>11</v>
      </c>
      <c r="M15">
        <v>464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25">
      <c r="A16">
        <v>337</v>
      </c>
      <c r="B16">
        <v>1</v>
      </c>
      <c r="C16">
        <v>1</v>
      </c>
      <c r="D16">
        <v>0</v>
      </c>
      <c r="E16">
        <v>0</v>
      </c>
      <c r="F16" t="s">
        <v>20</v>
      </c>
      <c r="G16" t="s">
        <v>20</v>
      </c>
      <c r="H16" t="s">
        <v>20</v>
      </c>
      <c r="I16" t="s">
        <v>8</v>
      </c>
      <c r="J16" t="s">
        <v>20</v>
      </c>
      <c r="K16" t="s">
        <v>20</v>
      </c>
      <c r="L16" t="s">
        <v>20</v>
      </c>
      <c r="M16">
        <v>600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25">
      <c r="A17">
        <v>280</v>
      </c>
      <c r="B17">
        <v>1</v>
      </c>
      <c r="C17">
        <v>1</v>
      </c>
      <c r="D17">
        <v>550</v>
      </c>
      <c r="E17">
        <v>1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10</v>
      </c>
      <c r="L17" t="s">
        <v>20</v>
      </c>
      <c r="M17">
        <v>202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25">
      <c r="A18">
        <v>218</v>
      </c>
      <c r="B18">
        <v>1</v>
      </c>
      <c r="C18">
        <v>1</v>
      </c>
      <c r="D18">
        <v>320</v>
      </c>
      <c r="E18">
        <v>1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11</v>
      </c>
      <c r="M18">
        <v>2320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25">
      <c r="A19">
        <v>278</v>
      </c>
      <c r="B19">
        <v>2</v>
      </c>
      <c r="C19">
        <v>2</v>
      </c>
      <c r="D19">
        <v>359.5</v>
      </c>
      <c r="E19">
        <v>1</v>
      </c>
      <c r="F19" t="s">
        <v>20</v>
      </c>
      <c r="G19" t="s">
        <v>20</v>
      </c>
      <c r="H19" t="s">
        <v>20</v>
      </c>
      <c r="I19" t="s">
        <v>8</v>
      </c>
      <c r="J19" t="s">
        <v>9</v>
      </c>
      <c r="K19" t="s">
        <v>20</v>
      </c>
      <c r="L19" t="s">
        <v>11</v>
      </c>
      <c r="M19">
        <v>1225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25">
      <c r="A20">
        <v>248</v>
      </c>
      <c r="B20">
        <v>0</v>
      </c>
      <c r="C20">
        <v>0</v>
      </c>
      <c r="D20">
        <v>299</v>
      </c>
      <c r="E20">
        <v>1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11</v>
      </c>
      <c r="M20">
        <v>662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25">
      <c r="A21">
        <v>221</v>
      </c>
      <c r="B21">
        <v>1</v>
      </c>
      <c r="C21">
        <v>0</v>
      </c>
      <c r="D21">
        <v>1440</v>
      </c>
      <c r="E21">
        <v>1</v>
      </c>
      <c r="F21" t="s">
        <v>20</v>
      </c>
      <c r="G21" t="s">
        <v>6</v>
      </c>
      <c r="H21" t="s">
        <v>20</v>
      </c>
      <c r="I21" t="s">
        <v>20</v>
      </c>
      <c r="J21" t="s">
        <v>20</v>
      </c>
      <c r="K21" t="s">
        <v>10</v>
      </c>
      <c r="L21" t="s">
        <v>11</v>
      </c>
      <c r="M21">
        <v>194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0"/>
  <sheetViews>
    <sheetView workbookViewId="0">
      <selection activeCell="E10" sqref="E10"/>
    </sheetView>
  </sheetViews>
  <sheetFormatPr defaultRowHeight="15" x14ac:dyDescent="0.25"/>
  <cols>
    <col min="1" max="1" width="14.5703125" customWidth="1"/>
    <col min="2" max="2" width="16" customWidth="1"/>
    <col min="3" max="3" width="13.28515625" customWidth="1"/>
    <col min="4" max="4" width="24.5703125" customWidth="1"/>
    <col min="5" max="6" width="20.42578125" customWidth="1"/>
    <col min="7" max="12" width="13.28515625" customWidth="1"/>
    <col min="13" max="16" width="3" customWidth="1"/>
    <col min="17" max="17" width="3.7109375" customWidth="1"/>
    <col min="18" max="18" width="11.28515625" bestFit="1" customWidth="1"/>
  </cols>
  <sheetData>
    <row r="9" spans="1:5" x14ac:dyDescent="0.25">
      <c r="A9" t="s">
        <v>110</v>
      </c>
      <c r="B9" t="s">
        <v>101</v>
      </c>
      <c r="C9" t="s">
        <v>102</v>
      </c>
      <c r="D9" t="s">
        <v>36</v>
      </c>
      <c r="E9" t="s">
        <v>109</v>
      </c>
    </row>
    <row r="10" spans="1:5" x14ac:dyDescent="0.25">
      <c r="A10" s="3">
        <v>288</v>
      </c>
      <c r="B10" s="3">
        <v>63695.340909100007</v>
      </c>
      <c r="C10" s="3">
        <v>80</v>
      </c>
      <c r="D10" s="3">
        <v>94694</v>
      </c>
      <c r="E10" s="3">
        <v>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3" workbookViewId="0">
      <selection activeCell="C4" sqref="C4"/>
    </sheetView>
  </sheetViews>
  <sheetFormatPr defaultRowHeight="15" x14ac:dyDescent="0.25"/>
  <cols>
    <col min="1" max="1" width="45.140625" bestFit="1" customWidth="1"/>
    <col min="2" max="2" width="14.140625" bestFit="1" customWidth="1"/>
    <col min="3" max="3" width="13.140625" bestFit="1" customWidth="1"/>
  </cols>
  <sheetData>
    <row r="1" spans="1:3" x14ac:dyDescent="0.25">
      <c r="A1" t="s">
        <v>41</v>
      </c>
    </row>
    <row r="2" spans="1:3" ht="15.75" thickBot="1" x14ac:dyDescent="0.3"/>
    <row r="3" spans="1:3" x14ac:dyDescent="0.25">
      <c r="A3" s="8"/>
      <c r="B3" s="8" t="s">
        <v>39</v>
      </c>
      <c r="C3" s="8" t="s">
        <v>40</v>
      </c>
    </row>
    <row r="4" spans="1:3" x14ac:dyDescent="0.25">
      <c r="A4" s="6" t="s">
        <v>42</v>
      </c>
      <c r="B4" s="6">
        <v>787.6</v>
      </c>
      <c r="C4" s="6">
        <v>1159.625</v>
      </c>
    </row>
    <row r="5" spans="1:3" x14ac:dyDescent="0.25">
      <c r="A5" s="6" t="s">
        <v>43</v>
      </c>
      <c r="B5" s="6">
        <v>310827.1555555556</v>
      </c>
      <c r="C5" s="6">
        <v>518036.26785714284</v>
      </c>
    </row>
    <row r="6" spans="1:3" x14ac:dyDescent="0.25">
      <c r="A6" s="6" t="s">
        <v>44</v>
      </c>
      <c r="B6" s="6">
        <v>10</v>
      </c>
      <c r="C6" s="6">
        <v>8</v>
      </c>
    </row>
    <row r="7" spans="1:3" x14ac:dyDescent="0.25">
      <c r="A7" s="6" t="s">
        <v>45</v>
      </c>
      <c r="B7" s="6">
        <v>0</v>
      </c>
      <c r="C7" s="6"/>
    </row>
    <row r="8" spans="1:3" x14ac:dyDescent="0.25">
      <c r="A8" s="6" t="s">
        <v>46</v>
      </c>
      <c r="B8" s="6">
        <v>13</v>
      </c>
      <c r="C8" s="6"/>
    </row>
    <row r="9" spans="1:3" x14ac:dyDescent="0.25">
      <c r="A9" s="6" t="s">
        <v>47</v>
      </c>
      <c r="B9" s="6">
        <v>-1.201724611982216</v>
      </c>
      <c r="C9" s="6"/>
    </row>
    <row r="10" spans="1:3" x14ac:dyDescent="0.25">
      <c r="A10" s="6" t="s">
        <v>48</v>
      </c>
      <c r="B10" s="6">
        <v>0.12545271271277861</v>
      </c>
      <c r="C10" s="6"/>
    </row>
    <row r="11" spans="1:3" x14ac:dyDescent="0.25">
      <c r="A11" s="6" t="s">
        <v>49</v>
      </c>
      <c r="B11" s="6">
        <v>1.7709333959868729</v>
      </c>
      <c r="C11" s="6"/>
    </row>
    <row r="12" spans="1:3" x14ac:dyDescent="0.25">
      <c r="A12" s="6" t="s">
        <v>50</v>
      </c>
      <c r="B12" s="6">
        <v>0.25090542542555722</v>
      </c>
      <c r="C12" s="6"/>
    </row>
    <row r="13" spans="1:3" ht="15.75" thickBot="1" x14ac:dyDescent="0.3">
      <c r="A13" s="7" t="s">
        <v>51</v>
      </c>
      <c r="B13" s="7">
        <v>2.1603686564627926</v>
      </c>
      <c r="C13" s="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2" sqref="F12"/>
    </sheetView>
  </sheetViews>
  <sheetFormatPr defaultRowHeight="15" x14ac:dyDescent="0.25"/>
  <cols>
    <col min="1" max="1" width="19.140625" bestFit="1" customWidth="1"/>
    <col min="2" max="2" width="12" bestFit="1" customWidth="1"/>
    <col min="3" max="3" width="6" bestFit="1" customWidth="1"/>
    <col min="4" max="7" width="12" bestFit="1" customWidth="1"/>
  </cols>
  <sheetData>
    <row r="1" spans="1:7" x14ac:dyDescent="0.25">
      <c r="A1" t="s">
        <v>67</v>
      </c>
    </row>
    <row r="3" spans="1:7" ht="15.75" thickBot="1" x14ac:dyDescent="0.3">
      <c r="A3" t="s">
        <v>68</v>
      </c>
    </row>
    <row r="4" spans="1:7" x14ac:dyDescent="0.25">
      <c r="A4" s="8" t="s">
        <v>69</v>
      </c>
      <c r="B4" s="8" t="s">
        <v>70</v>
      </c>
      <c r="C4" s="8" t="s">
        <v>71</v>
      </c>
      <c r="D4" s="8" t="s">
        <v>72</v>
      </c>
      <c r="E4" s="8" t="s">
        <v>43</v>
      </c>
    </row>
    <row r="5" spans="1:7" x14ac:dyDescent="0.25">
      <c r="A5" s="6" t="s">
        <v>14</v>
      </c>
      <c r="B5" s="6">
        <v>32</v>
      </c>
      <c r="C5" s="6">
        <v>25883</v>
      </c>
      <c r="D5" s="6">
        <v>808.84375</v>
      </c>
      <c r="E5" s="6">
        <v>261128.26512096773</v>
      </c>
    </row>
    <row r="6" spans="1:7" x14ac:dyDescent="0.25">
      <c r="A6" s="6" t="s">
        <v>15</v>
      </c>
      <c r="B6" s="6">
        <v>14</v>
      </c>
      <c r="C6" s="6">
        <v>9071</v>
      </c>
      <c r="D6" s="6">
        <v>647.92857142857144</v>
      </c>
      <c r="E6" s="6">
        <v>327998.53296703292</v>
      </c>
    </row>
    <row r="7" spans="1:7" ht="15.75" thickBot="1" x14ac:dyDescent="0.3">
      <c r="A7" s="7" t="s">
        <v>13</v>
      </c>
      <c r="B7" s="7">
        <v>28</v>
      </c>
      <c r="C7" s="7">
        <v>25468</v>
      </c>
      <c r="D7" s="7">
        <v>909.57142857142856</v>
      </c>
      <c r="E7" s="7">
        <v>246010.62433862439</v>
      </c>
    </row>
    <row r="10" spans="1:7" ht="15.75" thickBot="1" x14ac:dyDescent="0.3">
      <c r="A10" t="s">
        <v>73</v>
      </c>
    </row>
    <row r="11" spans="1:7" x14ac:dyDescent="0.25">
      <c r="A11" s="8" t="s">
        <v>74</v>
      </c>
      <c r="B11" s="8" t="s">
        <v>75</v>
      </c>
      <c r="C11" s="8" t="s">
        <v>46</v>
      </c>
      <c r="D11" s="8" t="s">
        <v>76</v>
      </c>
      <c r="E11" s="8" t="s">
        <v>77</v>
      </c>
      <c r="F11" s="8" t="s">
        <v>78</v>
      </c>
      <c r="G11" s="8" t="s">
        <v>79</v>
      </c>
    </row>
    <row r="12" spans="1:7" x14ac:dyDescent="0.25">
      <c r="A12" s="6" t="s">
        <v>80</v>
      </c>
      <c r="B12" s="6">
        <v>642248.48202221096</v>
      </c>
      <c r="C12" s="6">
        <v>2</v>
      </c>
      <c r="D12" s="6">
        <v>321124.24101110548</v>
      </c>
      <c r="E12" s="6">
        <v>1.1999120218882375</v>
      </c>
      <c r="F12" s="6">
        <v>0.30725447129469463</v>
      </c>
      <c r="G12" s="6">
        <v>3.1257642368130321</v>
      </c>
    </row>
    <row r="13" spans="1:7" x14ac:dyDescent="0.25">
      <c r="A13" s="6" t="s">
        <v>81</v>
      </c>
      <c r="B13" s="6">
        <v>19001244.004464284</v>
      </c>
      <c r="C13" s="6">
        <v>71</v>
      </c>
      <c r="D13" s="6">
        <v>267623.15499245469</v>
      </c>
      <c r="E13" s="6"/>
      <c r="F13" s="6"/>
      <c r="G13" s="6"/>
    </row>
    <row r="14" spans="1:7" x14ac:dyDescent="0.25">
      <c r="A14" s="6"/>
      <c r="B14" s="6"/>
      <c r="C14" s="6"/>
      <c r="D14" s="6"/>
      <c r="E14" s="6"/>
      <c r="F14" s="6"/>
      <c r="G14" s="6"/>
    </row>
    <row r="15" spans="1:7" ht="15.75" thickBot="1" x14ac:dyDescent="0.3">
      <c r="A15" s="7" t="s">
        <v>82</v>
      </c>
      <c r="B15" s="7">
        <v>19643492.486486495</v>
      </c>
      <c r="C15" s="7">
        <v>73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="85" zoomScaleNormal="85" workbookViewId="0">
      <selection activeCell="S22" sqref="S22"/>
    </sheetView>
  </sheetViews>
  <sheetFormatPr defaultRowHeight="15" x14ac:dyDescent="0.25"/>
  <cols>
    <col min="1" max="1" width="6.28515625" bestFit="1" customWidth="1"/>
    <col min="2" max="2" width="7.85546875" bestFit="1" customWidth="1"/>
    <col min="3" max="3" width="13.7109375" bestFit="1" customWidth="1"/>
    <col min="4" max="4" width="12.28515625" bestFit="1" customWidth="1"/>
    <col min="5" max="5" width="6.5703125" bestFit="1" customWidth="1"/>
    <col min="6" max="6" width="8.42578125" bestFit="1" customWidth="1"/>
    <col min="7" max="7" width="8.7109375" bestFit="1" customWidth="1"/>
    <col min="8" max="8" width="11.85546875" bestFit="1" customWidth="1"/>
    <col min="9" max="9" width="9.42578125" bestFit="1" customWidth="1"/>
    <col min="10" max="10" width="6.7109375" bestFit="1" customWidth="1"/>
    <col min="11" max="11" width="9" bestFit="1" customWidth="1"/>
    <col min="12" max="12" width="7.7109375" bestFit="1" customWidth="1"/>
    <col min="13" max="13" width="17.85546875" bestFit="1" customWidth="1"/>
    <col min="14" max="15" width="10.5703125" bestFit="1" customWidth="1"/>
    <col min="16" max="17" width="8.7109375" bestFit="1" customWidth="1"/>
    <col min="18" max="18" width="11" bestFit="1" customWidth="1"/>
    <col min="19" max="19" width="5.7109375" bestFit="1" customWidth="1"/>
    <col min="20" max="20" width="8.570312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>
        <v>1</v>
      </c>
      <c r="B2">
        <v>3</v>
      </c>
      <c r="C2">
        <v>1</v>
      </c>
      <c r="D2">
        <v>0</v>
      </c>
      <c r="E2">
        <f>IF(D2&gt;0,1,0)</f>
        <v>0</v>
      </c>
      <c r="F2" t="s">
        <v>20</v>
      </c>
      <c r="G2" t="s">
        <v>20</v>
      </c>
      <c r="H2" t="s">
        <v>20</v>
      </c>
      <c r="I2" t="s">
        <v>8</v>
      </c>
      <c r="J2" t="s">
        <v>9</v>
      </c>
      <c r="K2" t="s">
        <v>20</v>
      </c>
      <c r="L2" t="s">
        <v>20</v>
      </c>
      <c r="M2">
        <v>790</v>
      </c>
      <c r="N2" t="s">
        <v>20</v>
      </c>
      <c r="O2" t="s">
        <v>14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25">
      <c r="A3">
        <v>39</v>
      </c>
      <c r="B3">
        <v>0</v>
      </c>
      <c r="C3">
        <v>0</v>
      </c>
      <c r="D3">
        <v>8100</v>
      </c>
      <c r="E3">
        <f>IF(D3&gt;0,1,0)</f>
        <v>1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456</v>
      </c>
      <c r="N3" t="s">
        <v>20</v>
      </c>
      <c r="O3" t="s">
        <v>20</v>
      </c>
      <c r="P3" t="s">
        <v>15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>
        <v>40</v>
      </c>
      <c r="B4">
        <v>0</v>
      </c>
      <c r="C4">
        <v>0</v>
      </c>
      <c r="D4">
        <v>660</v>
      </c>
      <c r="E4">
        <f t="shared" ref="E4:E67" si="0">IF(D4&gt;0,1,0)</f>
        <v>1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20</v>
      </c>
      <c r="L4" t="s">
        <v>20</v>
      </c>
      <c r="M4">
        <v>633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25">
      <c r="A5">
        <v>47</v>
      </c>
      <c r="B5">
        <v>1</v>
      </c>
      <c r="C5">
        <v>1</v>
      </c>
      <c r="D5">
        <v>0</v>
      </c>
      <c r="E5">
        <f t="shared" si="0"/>
        <v>0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232</v>
      </c>
      <c r="N5" t="s">
        <v>13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25">
      <c r="A6">
        <v>55</v>
      </c>
      <c r="B6">
        <v>1</v>
      </c>
      <c r="C6">
        <v>0</v>
      </c>
      <c r="D6">
        <v>0</v>
      </c>
      <c r="E6">
        <f t="shared" si="0"/>
        <v>0</v>
      </c>
      <c r="F6" t="s">
        <v>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s="1">
        <v>1763</v>
      </c>
      <c r="N6" t="s">
        <v>20</v>
      </c>
      <c r="O6" t="s">
        <v>14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>
        <v>64</v>
      </c>
      <c r="B7">
        <v>13</v>
      </c>
      <c r="C7">
        <v>9</v>
      </c>
      <c r="D7">
        <v>808</v>
      </c>
      <c r="E7">
        <f t="shared" si="0"/>
        <v>1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s="1">
        <v>1379</v>
      </c>
      <c r="N7" t="s">
        <v>13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25">
      <c r="A8">
        <v>84</v>
      </c>
      <c r="B8">
        <v>2</v>
      </c>
      <c r="C8">
        <v>1</v>
      </c>
      <c r="D8">
        <v>550</v>
      </c>
      <c r="E8">
        <f t="shared" si="0"/>
        <v>1</v>
      </c>
      <c r="F8" t="s">
        <v>20</v>
      </c>
      <c r="G8" t="s">
        <v>20</v>
      </c>
      <c r="H8" t="s">
        <v>7</v>
      </c>
      <c r="I8" t="s">
        <v>8</v>
      </c>
      <c r="J8" t="s">
        <v>20</v>
      </c>
      <c r="K8" t="s">
        <v>20</v>
      </c>
      <c r="L8" t="s">
        <v>20</v>
      </c>
      <c r="M8">
        <v>830</v>
      </c>
      <c r="N8" t="s">
        <v>20</v>
      </c>
      <c r="O8" t="s">
        <v>14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>
        <v>106</v>
      </c>
      <c r="B9">
        <v>1</v>
      </c>
      <c r="C9">
        <v>1</v>
      </c>
      <c r="D9">
        <v>922</v>
      </c>
      <c r="E9">
        <f t="shared" si="0"/>
        <v>1</v>
      </c>
      <c r="F9" t="s">
        <v>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606</v>
      </c>
      <c r="N9" t="s">
        <v>20</v>
      </c>
      <c r="O9" t="s">
        <v>14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>
        <v>115</v>
      </c>
      <c r="B10">
        <v>1</v>
      </c>
      <c r="C10">
        <v>1</v>
      </c>
      <c r="D10">
        <v>45</v>
      </c>
      <c r="E10">
        <f t="shared" si="0"/>
        <v>1</v>
      </c>
      <c r="F10" t="s">
        <v>20</v>
      </c>
      <c r="G10" t="s">
        <v>6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>
        <v>304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>
        <v>129</v>
      </c>
      <c r="B11">
        <v>4</v>
      </c>
      <c r="C11">
        <v>1</v>
      </c>
      <c r="D11">
        <v>6981</v>
      </c>
      <c r="E11">
        <f t="shared" si="0"/>
        <v>1</v>
      </c>
      <c r="F11" t="s">
        <v>20</v>
      </c>
      <c r="G11" t="s">
        <v>6</v>
      </c>
      <c r="H11" t="s">
        <v>7</v>
      </c>
      <c r="I11" t="s">
        <v>20</v>
      </c>
      <c r="J11" t="s">
        <v>9</v>
      </c>
      <c r="K11" t="s">
        <v>10</v>
      </c>
      <c r="L11" t="s">
        <v>20</v>
      </c>
      <c r="M11">
        <v>835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>
        <v>145</v>
      </c>
      <c r="B12">
        <v>1</v>
      </c>
      <c r="C12">
        <v>0</v>
      </c>
      <c r="D12">
        <v>270</v>
      </c>
      <c r="E12">
        <f t="shared" si="0"/>
        <v>1</v>
      </c>
      <c r="F12" t="s">
        <v>20</v>
      </c>
      <c r="G12" t="s">
        <v>20</v>
      </c>
      <c r="H12" t="s">
        <v>20</v>
      </c>
      <c r="I12" t="s">
        <v>20</v>
      </c>
      <c r="J12" t="s">
        <v>9</v>
      </c>
      <c r="K12" t="s">
        <v>20</v>
      </c>
      <c r="L12" t="s">
        <v>20</v>
      </c>
      <c r="M12" s="1">
        <v>1087</v>
      </c>
      <c r="N12" t="s">
        <v>20</v>
      </c>
      <c r="O12" t="s">
        <v>14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>
        <v>157</v>
      </c>
      <c r="B13">
        <v>1</v>
      </c>
      <c r="C13">
        <v>1</v>
      </c>
      <c r="D13">
        <v>0</v>
      </c>
      <c r="E13">
        <f t="shared" si="0"/>
        <v>0</v>
      </c>
      <c r="F13" t="s">
        <v>20</v>
      </c>
      <c r="G13" t="s">
        <v>6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s="1">
        <v>1156</v>
      </c>
      <c r="N13" t="s">
        <v>20</v>
      </c>
      <c r="O13" t="s">
        <v>14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>
        <v>159</v>
      </c>
      <c r="B14">
        <v>1</v>
      </c>
      <c r="C14">
        <v>0</v>
      </c>
      <c r="D14">
        <v>1599</v>
      </c>
      <c r="E14">
        <f t="shared" si="0"/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290</v>
      </c>
      <c r="N14" t="s">
        <v>20</v>
      </c>
      <c r="O14" t="s">
        <v>14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>
        <v>208</v>
      </c>
      <c r="B15">
        <v>2</v>
      </c>
      <c r="C15">
        <v>0</v>
      </c>
      <c r="D15">
        <v>0</v>
      </c>
      <c r="E15">
        <f t="shared" si="0"/>
        <v>0</v>
      </c>
      <c r="F15" t="s">
        <v>5</v>
      </c>
      <c r="G15" t="s">
        <v>20</v>
      </c>
      <c r="H15" t="s">
        <v>20</v>
      </c>
      <c r="I15" t="s">
        <v>20</v>
      </c>
      <c r="J15" t="s">
        <v>9</v>
      </c>
      <c r="K15" t="s">
        <v>20</v>
      </c>
      <c r="L15" t="s">
        <v>20</v>
      </c>
      <c r="M15" s="1">
        <v>1725</v>
      </c>
      <c r="N15" t="s">
        <v>20</v>
      </c>
      <c r="O15" t="s">
        <v>20</v>
      </c>
      <c r="P15" t="s">
        <v>15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25">
      <c r="A16">
        <v>211</v>
      </c>
      <c r="B16">
        <v>1</v>
      </c>
      <c r="C16">
        <v>1</v>
      </c>
      <c r="D16">
        <v>0</v>
      </c>
      <c r="E16">
        <f t="shared" si="0"/>
        <v>0</v>
      </c>
      <c r="F16" t="s">
        <v>20</v>
      </c>
      <c r="G16" t="s">
        <v>20</v>
      </c>
      <c r="H16" t="s">
        <v>7</v>
      </c>
      <c r="I16" t="s">
        <v>20</v>
      </c>
      <c r="J16" t="s">
        <v>20</v>
      </c>
      <c r="K16" t="s">
        <v>20</v>
      </c>
      <c r="L16" t="s">
        <v>20</v>
      </c>
      <c r="M16">
        <v>364</v>
      </c>
      <c r="N16" t="s">
        <v>20</v>
      </c>
      <c r="O16" t="s">
        <v>14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25">
      <c r="A17">
        <v>214</v>
      </c>
      <c r="B17">
        <v>15</v>
      </c>
      <c r="C17">
        <v>4</v>
      </c>
      <c r="D17">
        <v>569</v>
      </c>
      <c r="E17">
        <f t="shared" si="0"/>
        <v>1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463</v>
      </c>
      <c r="N17" t="s">
        <v>13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25">
      <c r="A18">
        <v>218</v>
      </c>
      <c r="B18">
        <v>1</v>
      </c>
      <c r="C18">
        <v>1</v>
      </c>
      <c r="D18">
        <v>320</v>
      </c>
      <c r="E18">
        <f t="shared" si="0"/>
        <v>1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11</v>
      </c>
      <c r="M18" s="1">
        <v>2320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25">
      <c r="A19">
        <v>219</v>
      </c>
      <c r="B19">
        <v>1</v>
      </c>
      <c r="C19">
        <v>0</v>
      </c>
      <c r="D19">
        <v>160</v>
      </c>
      <c r="E19">
        <f t="shared" si="0"/>
        <v>1</v>
      </c>
      <c r="F19" t="s">
        <v>20</v>
      </c>
      <c r="G19" t="s">
        <v>6</v>
      </c>
      <c r="H19" t="s">
        <v>20</v>
      </c>
      <c r="I19" t="s">
        <v>20</v>
      </c>
      <c r="J19" t="s">
        <v>20</v>
      </c>
      <c r="K19" t="s">
        <v>10</v>
      </c>
      <c r="L19" t="s">
        <v>20</v>
      </c>
      <c r="M19" s="1">
        <v>1165</v>
      </c>
      <c r="N19" t="s">
        <v>20</v>
      </c>
      <c r="O19" t="s">
        <v>14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25">
      <c r="A20">
        <v>220</v>
      </c>
      <c r="B20">
        <v>1</v>
      </c>
      <c r="C20">
        <v>0</v>
      </c>
      <c r="D20">
        <v>490</v>
      </c>
      <c r="E20">
        <f t="shared" si="0"/>
        <v>1</v>
      </c>
      <c r="F20" t="s">
        <v>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>
        <v>566</v>
      </c>
      <c r="N20" t="s">
        <v>13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25">
      <c r="A21">
        <v>221</v>
      </c>
      <c r="B21">
        <v>1</v>
      </c>
      <c r="C21">
        <v>0</v>
      </c>
      <c r="D21">
        <v>1440</v>
      </c>
      <c r="E21">
        <f t="shared" si="0"/>
        <v>1</v>
      </c>
      <c r="F21" t="s">
        <v>20</v>
      </c>
      <c r="G21" t="s">
        <v>6</v>
      </c>
      <c r="H21" t="s">
        <v>20</v>
      </c>
      <c r="I21" t="s">
        <v>20</v>
      </c>
      <c r="J21" t="s">
        <v>20</v>
      </c>
      <c r="K21" t="s">
        <v>10</v>
      </c>
      <c r="L21" t="s">
        <v>11</v>
      </c>
      <c r="M21">
        <v>194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x14ac:dyDescent="0.25">
      <c r="A22">
        <v>224</v>
      </c>
      <c r="B22">
        <v>2</v>
      </c>
      <c r="C22">
        <v>1</v>
      </c>
      <c r="D22">
        <v>255</v>
      </c>
      <c r="E22">
        <f t="shared" si="0"/>
        <v>1</v>
      </c>
      <c r="F22" t="s">
        <v>20</v>
      </c>
      <c r="G22" t="s">
        <v>6</v>
      </c>
      <c r="H22" t="s">
        <v>20</v>
      </c>
      <c r="I22" t="s">
        <v>20</v>
      </c>
      <c r="J22" t="s">
        <v>20</v>
      </c>
      <c r="K22" t="s">
        <v>10</v>
      </c>
      <c r="L22" t="s">
        <v>20</v>
      </c>
      <c r="M22" s="1">
        <v>1107</v>
      </c>
      <c r="N22" t="s">
        <v>20</v>
      </c>
      <c r="O22" t="s">
        <v>20</v>
      </c>
      <c r="P22" t="s">
        <v>20</v>
      </c>
      <c r="Q22" t="s">
        <v>20</v>
      </c>
      <c r="R22" t="s">
        <v>17</v>
      </c>
      <c r="S22" t="s">
        <v>18</v>
      </c>
      <c r="T22" t="s">
        <v>20</v>
      </c>
    </row>
    <row r="23" spans="1:20" x14ac:dyDescent="0.25">
      <c r="A23">
        <v>232</v>
      </c>
      <c r="B23">
        <v>1</v>
      </c>
      <c r="C23">
        <v>1</v>
      </c>
      <c r="D23">
        <v>123.33333330000001</v>
      </c>
      <c r="E23">
        <f t="shared" si="0"/>
        <v>1</v>
      </c>
      <c r="F23" t="s">
        <v>20</v>
      </c>
      <c r="G23" t="s">
        <v>20</v>
      </c>
      <c r="H23" t="s">
        <v>20</v>
      </c>
      <c r="I23" t="s">
        <v>20</v>
      </c>
      <c r="J23" t="s">
        <v>9</v>
      </c>
      <c r="K23" t="s">
        <v>10</v>
      </c>
      <c r="L23" t="s">
        <v>20</v>
      </c>
      <c r="M23" s="1">
        <v>2114</v>
      </c>
      <c r="N23" t="s">
        <v>20</v>
      </c>
      <c r="O23" t="s">
        <v>20</v>
      </c>
      <c r="P23" t="s">
        <v>20</v>
      </c>
      <c r="Q23" t="s">
        <v>16</v>
      </c>
      <c r="R23" t="s">
        <v>20</v>
      </c>
      <c r="S23" t="s">
        <v>20</v>
      </c>
      <c r="T23" t="s">
        <v>20</v>
      </c>
    </row>
    <row r="24" spans="1:20" x14ac:dyDescent="0.25">
      <c r="A24">
        <v>240</v>
      </c>
      <c r="B24">
        <v>1</v>
      </c>
      <c r="C24">
        <v>1</v>
      </c>
      <c r="D24">
        <v>899</v>
      </c>
      <c r="E24">
        <f t="shared" si="0"/>
        <v>1</v>
      </c>
      <c r="F24" t="s">
        <v>20</v>
      </c>
      <c r="G24" t="s">
        <v>6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s="1">
        <v>1138</v>
      </c>
      <c r="N24" t="s">
        <v>20</v>
      </c>
      <c r="O24" t="s">
        <v>14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x14ac:dyDescent="0.25">
      <c r="A25">
        <v>243</v>
      </c>
      <c r="B25">
        <v>8</v>
      </c>
      <c r="C25">
        <v>4</v>
      </c>
      <c r="D25">
        <v>168</v>
      </c>
      <c r="E25">
        <f t="shared" si="0"/>
        <v>1</v>
      </c>
      <c r="F25" t="s">
        <v>5</v>
      </c>
      <c r="G25" t="s">
        <v>6</v>
      </c>
      <c r="H25" t="s">
        <v>20</v>
      </c>
      <c r="I25" t="s">
        <v>8</v>
      </c>
      <c r="J25" t="s">
        <v>9</v>
      </c>
      <c r="K25" t="s">
        <v>20</v>
      </c>
      <c r="L25" t="s">
        <v>20</v>
      </c>
      <c r="M25">
        <v>644</v>
      </c>
      <c r="N25" t="s">
        <v>13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x14ac:dyDescent="0.25">
      <c r="A26">
        <v>247</v>
      </c>
      <c r="B26">
        <v>5</v>
      </c>
      <c r="C26">
        <v>3</v>
      </c>
      <c r="D26">
        <v>1188</v>
      </c>
      <c r="E26">
        <f t="shared" si="0"/>
        <v>1</v>
      </c>
      <c r="F26" t="s">
        <v>20</v>
      </c>
      <c r="G26" t="s">
        <v>20</v>
      </c>
      <c r="H26" t="s">
        <v>7</v>
      </c>
      <c r="I26" t="s">
        <v>8</v>
      </c>
      <c r="J26" t="s">
        <v>9</v>
      </c>
      <c r="K26" t="s">
        <v>20</v>
      </c>
      <c r="L26" t="s">
        <v>11</v>
      </c>
      <c r="M26">
        <v>877</v>
      </c>
      <c r="N26" t="s">
        <v>13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x14ac:dyDescent="0.25">
      <c r="A27">
        <v>248</v>
      </c>
      <c r="B27">
        <v>0</v>
      </c>
      <c r="C27">
        <v>0</v>
      </c>
      <c r="D27">
        <v>299</v>
      </c>
      <c r="E27">
        <f t="shared" si="0"/>
        <v>1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11</v>
      </c>
      <c r="M27">
        <v>662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x14ac:dyDescent="0.25">
      <c r="A28">
        <v>254</v>
      </c>
      <c r="B28">
        <v>2</v>
      </c>
      <c r="C28">
        <v>1</v>
      </c>
      <c r="D28">
        <v>599</v>
      </c>
      <c r="E28">
        <f t="shared" si="0"/>
        <v>1</v>
      </c>
      <c r="F28" t="s">
        <v>20</v>
      </c>
      <c r="G28" t="s">
        <v>20</v>
      </c>
      <c r="H28" t="s">
        <v>20</v>
      </c>
      <c r="I28" t="s">
        <v>20</v>
      </c>
      <c r="J28" t="s">
        <v>9</v>
      </c>
      <c r="K28" t="s">
        <v>10</v>
      </c>
      <c r="L28" t="s">
        <v>20</v>
      </c>
      <c r="M28">
        <v>332</v>
      </c>
      <c r="N28" t="s">
        <v>20</v>
      </c>
      <c r="O28" t="s">
        <v>20</v>
      </c>
      <c r="P28" t="s">
        <v>20</v>
      </c>
      <c r="Q28" t="s">
        <v>20</v>
      </c>
      <c r="R28" t="s">
        <v>17</v>
      </c>
      <c r="S28" t="s">
        <v>20</v>
      </c>
      <c r="T28" t="s">
        <v>20</v>
      </c>
    </row>
    <row r="29" spans="1:20" x14ac:dyDescent="0.25">
      <c r="A29">
        <v>256</v>
      </c>
      <c r="B29">
        <v>16</v>
      </c>
      <c r="C29">
        <v>5</v>
      </c>
      <c r="D29">
        <v>518</v>
      </c>
      <c r="E29">
        <f t="shared" si="0"/>
        <v>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>
        <v>819</v>
      </c>
      <c r="N29" t="s">
        <v>13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  <row r="30" spans="1:20" x14ac:dyDescent="0.25">
      <c r="A30">
        <v>258</v>
      </c>
      <c r="B30">
        <v>2</v>
      </c>
      <c r="C30">
        <v>1</v>
      </c>
      <c r="D30">
        <v>0</v>
      </c>
      <c r="E30">
        <f t="shared" si="0"/>
        <v>0</v>
      </c>
      <c r="F30" t="s">
        <v>20</v>
      </c>
      <c r="G30" t="s">
        <v>20</v>
      </c>
      <c r="H30" t="s">
        <v>7</v>
      </c>
      <c r="I30" t="s">
        <v>20</v>
      </c>
      <c r="J30" t="s">
        <v>9</v>
      </c>
      <c r="K30" t="s">
        <v>20</v>
      </c>
      <c r="L30" t="s">
        <v>20</v>
      </c>
      <c r="M30">
        <v>318</v>
      </c>
      <c r="N30" t="s">
        <v>20</v>
      </c>
      <c r="O30" t="s">
        <v>20</v>
      </c>
      <c r="P30" t="s">
        <v>20</v>
      </c>
      <c r="Q30" t="s">
        <v>20</v>
      </c>
      <c r="R30" t="s">
        <v>17</v>
      </c>
      <c r="S30" t="s">
        <v>20</v>
      </c>
      <c r="T30" t="s">
        <v>20</v>
      </c>
    </row>
    <row r="31" spans="1:20" x14ac:dyDescent="0.25">
      <c r="A31">
        <v>262</v>
      </c>
      <c r="B31">
        <v>3</v>
      </c>
      <c r="C31">
        <v>2</v>
      </c>
      <c r="D31">
        <v>2908</v>
      </c>
      <c r="E31">
        <f t="shared" si="0"/>
        <v>1</v>
      </c>
      <c r="F31" t="s">
        <v>20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20</v>
      </c>
      <c r="M31">
        <v>865</v>
      </c>
      <c r="N31" t="s">
        <v>13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</row>
    <row r="32" spans="1:20" x14ac:dyDescent="0.25">
      <c r="A32">
        <v>263</v>
      </c>
      <c r="B32">
        <v>1</v>
      </c>
      <c r="C32">
        <v>0</v>
      </c>
      <c r="D32">
        <v>0</v>
      </c>
      <c r="E32">
        <f t="shared" si="0"/>
        <v>0</v>
      </c>
      <c r="F32" t="s">
        <v>5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>
        <v>541</v>
      </c>
      <c r="N32" t="s">
        <v>20</v>
      </c>
      <c r="O32" t="s">
        <v>20</v>
      </c>
      <c r="P32" t="s">
        <v>20</v>
      </c>
      <c r="Q32" t="s">
        <v>20</v>
      </c>
      <c r="R32" t="s">
        <v>17</v>
      </c>
      <c r="S32" t="s">
        <v>20</v>
      </c>
      <c r="T32" t="s">
        <v>20</v>
      </c>
    </row>
    <row r="33" spans="1:20" x14ac:dyDescent="0.25">
      <c r="A33">
        <v>267</v>
      </c>
      <c r="B33">
        <v>3</v>
      </c>
      <c r="C33">
        <v>1</v>
      </c>
      <c r="D33">
        <v>0</v>
      </c>
      <c r="E33">
        <f t="shared" si="0"/>
        <v>0</v>
      </c>
      <c r="F33" t="s">
        <v>5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11</v>
      </c>
      <c r="M33">
        <v>808</v>
      </c>
      <c r="N33" t="s">
        <v>20</v>
      </c>
      <c r="O33" t="s">
        <v>14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</row>
    <row r="34" spans="1:20" x14ac:dyDescent="0.25">
      <c r="A34">
        <v>275</v>
      </c>
      <c r="B34">
        <v>8</v>
      </c>
      <c r="C34">
        <v>4</v>
      </c>
      <c r="D34">
        <v>287</v>
      </c>
      <c r="E34">
        <f t="shared" si="0"/>
        <v>1</v>
      </c>
      <c r="F34" t="s">
        <v>5</v>
      </c>
      <c r="G34" t="s">
        <v>20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>
        <v>440</v>
      </c>
      <c r="N34" t="s">
        <v>13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  <c r="T34" t="s">
        <v>20</v>
      </c>
    </row>
    <row r="35" spans="1:20" x14ac:dyDescent="0.25">
      <c r="A35">
        <v>276</v>
      </c>
      <c r="B35">
        <v>2</v>
      </c>
      <c r="C35">
        <v>2</v>
      </c>
      <c r="D35">
        <v>0</v>
      </c>
      <c r="E35">
        <f t="shared" si="0"/>
        <v>0</v>
      </c>
      <c r="F35" t="s">
        <v>20</v>
      </c>
      <c r="G35" t="s">
        <v>6</v>
      </c>
      <c r="H35" t="s">
        <v>20</v>
      </c>
      <c r="I35" t="s">
        <v>20</v>
      </c>
      <c r="J35" t="s">
        <v>9</v>
      </c>
      <c r="K35" t="s">
        <v>20</v>
      </c>
      <c r="L35" t="s">
        <v>20</v>
      </c>
      <c r="M35">
        <v>412</v>
      </c>
      <c r="N35" t="s">
        <v>13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</row>
    <row r="36" spans="1:20" x14ac:dyDescent="0.25">
      <c r="A36">
        <v>278</v>
      </c>
      <c r="B36">
        <v>2</v>
      </c>
      <c r="C36">
        <v>2</v>
      </c>
      <c r="D36">
        <v>359.5</v>
      </c>
      <c r="E36">
        <f t="shared" si="0"/>
        <v>1</v>
      </c>
      <c r="F36" t="s">
        <v>20</v>
      </c>
      <c r="G36" t="s">
        <v>20</v>
      </c>
      <c r="H36" t="s">
        <v>20</v>
      </c>
      <c r="I36" t="s">
        <v>8</v>
      </c>
      <c r="J36" t="s">
        <v>9</v>
      </c>
      <c r="K36" t="s">
        <v>20</v>
      </c>
      <c r="L36" t="s">
        <v>11</v>
      </c>
      <c r="M36" s="1">
        <v>1225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</row>
    <row r="37" spans="1:20" x14ac:dyDescent="0.25">
      <c r="A37">
        <v>280</v>
      </c>
      <c r="B37">
        <v>1</v>
      </c>
      <c r="C37">
        <v>1</v>
      </c>
      <c r="D37">
        <v>550</v>
      </c>
      <c r="E37">
        <f t="shared" si="0"/>
        <v>1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10</v>
      </c>
      <c r="L37" t="s">
        <v>20</v>
      </c>
      <c r="M37">
        <v>202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</row>
    <row r="38" spans="1:20" x14ac:dyDescent="0.25">
      <c r="A38">
        <v>291</v>
      </c>
      <c r="B38">
        <v>1</v>
      </c>
      <c r="C38">
        <v>0</v>
      </c>
      <c r="D38">
        <v>299</v>
      </c>
      <c r="E38">
        <f t="shared" si="0"/>
        <v>1</v>
      </c>
      <c r="F38" t="s">
        <v>20</v>
      </c>
      <c r="G38" t="s">
        <v>20</v>
      </c>
      <c r="H38" t="s">
        <v>20</v>
      </c>
      <c r="I38" t="s">
        <v>20</v>
      </c>
      <c r="J38" t="s">
        <v>9</v>
      </c>
      <c r="K38" t="s">
        <v>20</v>
      </c>
      <c r="L38" t="s">
        <v>11</v>
      </c>
      <c r="M38" s="1">
        <v>1124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18</v>
      </c>
      <c r="T38" t="s">
        <v>20</v>
      </c>
    </row>
    <row r="39" spans="1:20" x14ac:dyDescent="0.25">
      <c r="A39">
        <v>296</v>
      </c>
      <c r="B39">
        <v>11</v>
      </c>
      <c r="C39">
        <v>6</v>
      </c>
      <c r="D39">
        <v>222</v>
      </c>
      <c r="E39">
        <f t="shared" si="0"/>
        <v>1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s="1">
        <v>1028</v>
      </c>
      <c r="N39" t="s">
        <v>13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</row>
    <row r="40" spans="1:20" x14ac:dyDescent="0.25">
      <c r="A40">
        <v>300</v>
      </c>
      <c r="B40">
        <v>12</v>
      </c>
      <c r="C40">
        <v>7</v>
      </c>
      <c r="D40">
        <v>646</v>
      </c>
      <c r="E40">
        <f t="shared" si="0"/>
        <v>1</v>
      </c>
      <c r="F40" t="s">
        <v>5</v>
      </c>
      <c r="G40" t="s">
        <v>20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s="1">
        <v>1666</v>
      </c>
      <c r="N40" t="s">
        <v>13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</row>
    <row r="41" spans="1:20" x14ac:dyDescent="0.25">
      <c r="A41">
        <v>301</v>
      </c>
      <c r="B41">
        <v>8</v>
      </c>
      <c r="C41">
        <v>4</v>
      </c>
      <c r="D41">
        <v>184</v>
      </c>
      <c r="E41">
        <f t="shared" si="0"/>
        <v>1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>
        <v>896</v>
      </c>
      <c r="N41" t="s">
        <v>20</v>
      </c>
      <c r="O41" t="s">
        <v>14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</row>
    <row r="42" spans="1:20" x14ac:dyDescent="0.25">
      <c r="A42">
        <v>310</v>
      </c>
      <c r="B42">
        <v>1</v>
      </c>
      <c r="C42">
        <v>1</v>
      </c>
      <c r="D42">
        <v>150</v>
      </c>
      <c r="E42">
        <f t="shared" si="0"/>
        <v>1</v>
      </c>
      <c r="F42" t="s">
        <v>5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>
        <v>213</v>
      </c>
      <c r="N42" t="s">
        <v>20</v>
      </c>
      <c r="O42" t="s">
        <v>20</v>
      </c>
      <c r="P42" t="s">
        <v>15</v>
      </c>
      <c r="Q42" t="s">
        <v>20</v>
      </c>
      <c r="R42" t="s">
        <v>20</v>
      </c>
      <c r="S42" t="s">
        <v>20</v>
      </c>
      <c r="T42" t="s">
        <v>20</v>
      </c>
    </row>
    <row r="43" spans="1:20" x14ac:dyDescent="0.25">
      <c r="A43">
        <v>312</v>
      </c>
      <c r="B43">
        <v>1</v>
      </c>
      <c r="C43">
        <v>0</v>
      </c>
      <c r="D43">
        <v>0</v>
      </c>
      <c r="E43">
        <f t="shared" si="0"/>
        <v>0</v>
      </c>
      <c r="F43" t="s">
        <v>20</v>
      </c>
      <c r="G43" t="s">
        <v>20</v>
      </c>
      <c r="H43" t="s">
        <v>7</v>
      </c>
      <c r="I43" t="s">
        <v>20</v>
      </c>
      <c r="J43" t="s">
        <v>20</v>
      </c>
      <c r="K43" t="s">
        <v>20</v>
      </c>
      <c r="L43" t="s">
        <v>20</v>
      </c>
      <c r="M43">
        <v>442</v>
      </c>
      <c r="N43" t="s">
        <v>20</v>
      </c>
      <c r="O43" t="s">
        <v>20</v>
      </c>
      <c r="P43" t="s">
        <v>15</v>
      </c>
      <c r="Q43" t="s">
        <v>20</v>
      </c>
      <c r="R43" t="s">
        <v>20</v>
      </c>
      <c r="S43" t="s">
        <v>20</v>
      </c>
      <c r="T43" t="s">
        <v>20</v>
      </c>
    </row>
    <row r="44" spans="1:20" x14ac:dyDescent="0.25">
      <c r="A44">
        <v>319</v>
      </c>
      <c r="B44">
        <v>2</v>
      </c>
      <c r="C44">
        <v>2</v>
      </c>
      <c r="D44">
        <v>699</v>
      </c>
      <c r="E44">
        <f t="shared" si="0"/>
        <v>1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10</v>
      </c>
      <c r="L44" t="s">
        <v>20</v>
      </c>
      <c r="M44">
        <v>852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 t="s">
        <v>18</v>
      </c>
      <c r="T44" t="s">
        <v>20</v>
      </c>
    </row>
    <row r="45" spans="1:20" x14ac:dyDescent="0.25">
      <c r="A45">
        <v>320</v>
      </c>
      <c r="B45" t="s">
        <v>20</v>
      </c>
      <c r="C45" t="s">
        <v>20</v>
      </c>
      <c r="D45">
        <v>399</v>
      </c>
      <c r="E45">
        <f t="shared" si="0"/>
        <v>1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11</v>
      </c>
      <c r="M45" s="1">
        <v>1280</v>
      </c>
      <c r="N45" t="s">
        <v>20</v>
      </c>
      <c r="O45" t="s">
        <v>14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</row>
    <row r="46" spans="1:20" x14ac:dyDescent="0.25">
      <c r="A46">
        <v>325</v>
      </c>
      <c r="B46">
        <v>1</v>
      </c>
      <c r="C46">
        <v>0</v>
      </c>
      <c r="D46">
        <v>980</v>
      </c>
      <c r="E46">
        <f t="shared" si="0"/>
        <v>1</v>
      </c>
      <c r="F46" t="s">
        <v>20</v>
      </c>
      <c r="G46" t="s">
        <v>6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s="1">
        <v>1609</v>
      </c>
      <c r="N46" t="s">
        <v>20</v>
      </c>
      <c r="O46" t="s">
        <v>14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</row>
    <row r="47" spans="1:20" x14ac:dyDescent="0.25">
      <c r="A47">
        <v>337</v>
      </c>
      <c r="B47">
        <v>1</v>
      </c>
      <c r="C47">
        <v>1</v>
      </c>
      <c r="D47">
        <v>0</v>
      </c>
      <c r="E47">
        <f t="shared" si="0"/>
        <v>0</v>
      </c>
      <c r="F47" t="s">
        <v>20</v>
      </c>
      <c r="G47" t="s">
        <v>20</v>
      </c>
      <c r="H47" t="s">
        <v>20</v>
      </c>
      <c r="I47" t="s">
        <v>8</v>
      </c>
      <c r="J47" t="s">
        <v>20</v>
      </c>
      <c r="K47" t="s">
        <v>20</v>
      </c>
      <c r="L47" t="s">
        <v>20</v>
      </c>
      <c r="M47">
        <v>600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</row>
    <row r="48" spans="1:20" x14ac:dyDescent="0.25">
      <c r="A48">
        <v>338</v>
      </c>
      <c r="B48">
        <v>0</v>
      </c>
      <c r="C48">
        <v>0</v>
      </c>
      <c r="D48">
        <v>160</v>
      </c>
      <c r="E48">
        <f t="shared" si="0"/>
        <v>1</v>
      </c>
      <c r="F48" t="s">
        <v>5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376</v>
      </c>
      <c r="N48" t="s">
        <v>20</v>
      </c>
      <c r="O48" t="s">
        <v>20</v>
      </c>
      <c r="P48" t="s">
        <v>15</v>
      </c>
      <c r="Q48" t="s">
        <v>20</v>
      </c>
      <c r="R48" t="s">
        <v>20</v>
      </c>
      <c r="S48" t="s">
        <v>20</v>
      </c>
      <c r="T48" t="s">
        <v>20</v>
      </c>
    </row>
    <row r="49" spans="1:20" x14ac:dyDescent="0.25">
      <c r="A49">
        <v>340</v>
      </c>
      <c r="B49">
        <v>1</v>
      </c>
      <c r="C49">
        <v>1</v>
      </c>
      <c r="D49">
        <v>791</v>
      </c>
      <c r="E49">
        <f t="shared" si="0"/>
        <v>1</v>
      </c>
      <c r="F49" t="s">
        <v>20</v>
      </c>
      <c r="G49" t="s">
        <v>20</v>
      </c>
      <c r="H49" t="s">
        <v>20</v>
      </c>
      <c r="I49" t="s">
        <v>8</v>
      </c>
      <c r="J49" t="s">
        <v>20</v>
      </c>
      <c r="K49" t="s">
        <v>20</v>
      </c>
      <c r="L49" t="s">
        <v>20</v>
      </c>
      <c r="M49" s="1">
        <v>1583</v>
      </c>
      <c r="N49" t="s">
        <v>13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</row>
    <row r="50" spans="1:20" x14ac:dyDescent="0.25">
      <c r="A50">
        <v>341</v>
      </c>
      <c r="B50">
        <v>2</v>
      </c>
      <c r="C50">
        <v>0</v>
      </c>
      <c r="D50">
        <v>160</v>
      </c>
      <c r="E50">
        <f t="shared" si="0"/>
        <v>1</v>
      </c>
      <c r="F50" t="s">
        <v>5</v>
      </c>
      <c r="G50" t="s">
        <v>6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>
        <v>252</v>
      </c>
      <c r="N50" t="s">
        <v>20</v>
      </c>
      <c r="O50" t="s">
        <v>14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</row>
    <row r="51" spans="1:20" x14ac:dyDescent="0.25">
      <c r="A51">
        <v>343</v>
      </c>
      <c r="B51">
        <v>0</v>
      </c>
      <c r="C51">
        <v>0</v>
      </c>
      <c r="D51">
        <v>120</v>
      </c>
      <c r="E51">
        <f t="shared" si="0"/>
        <v>1</v>
      </c>
      <c r="F51" t="s">
        <v>20</v>
      </c>
      <c r="G51" t="s">
        <v>20</v>
      </c>
      <c r="H51" t="s">
        <v>20</v>
      </c>
      <c r="I51" t="s">
        <v>20</v>
      </c>
      <c r="J51" t="s">
        <v>9</v>
      </c>
      <c r="K51" t="s">
        <v>20</v>
      </c>
      <c r="L51" t="s">
        <v>20</v>
      </c>
      <c r="M51">
        <v>53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19</v>
      </c>
    </row>
    <row r="52" spans="1:20" x14ac:dyDescent="0.25">
      <c r="A52">
        <v>344</v>
      </c>
      <c r="B52">
        <v>1</v>
      </c>
      <c r="C52">
        <v>1</v>
      </c>
      <c r="D52">
        <v>708</v>
      </c>
      <c r="E52">
        <f t="shared" si="0"/>
        <v>1</v>
      </c>
      <c r="F52" t="s">
        <v>20</v>
      </c>
      <c r="G52" t="s">
        <v>6</v>
      </c>
      <c r="H52" t="s">
        <v>7</v>
      </c>
      <c r="I52" t="s">
        <v>20</v>
      </c>
      <c r="J52" t="s">
        <v>9</v>
      </c>
      <c r="K52" t="s">
        <v>20</v>
      </c>
      <c r="L52" t="s">
        <v>20</v>
      </c>
      <c r="M52" s="1">
        <v>1160</v>
      </c>
      <c r="N52" t="s">
        <v>20</v>
      </c>
      <c r="O52" t="s">
        <v>20</v>
      </c>
      <c r="P52" t="s">
        <v>15</v>
      </c>
      <c r="Q52" t="s">
        <v>20</v>
      </c>
      <c r="R52" t="s">
        <v>20</v>
      </c>
      <c r="S52" t="s">
        <v>20</v>
      </c>
      <c r="T52" t="s">
        <v>20</v>
      </c>
    </row>
    <row r="53" spans="1:20" x14ac:dyDescent="0.25">
      <c r="A53">
        <v>345</v>
      </c>
      <c r="B53">
        <v>0</v>
      </c>
      <c r="C53">
        <v>0</v>
      </c>
      <c r="D53">
        <v>580</v>
      </c>
      <c r="E53">
        <f t="shared" si="0"/>
        <v>1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11</v>
      </c>
      <c r="M53">
        <v>520</v>
      </c>
      <c r="N53" t="s">
        <v>20</v>
      </c>
      <c r="O53" t="s">
        <v>14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</row>
    <row r="54" spans="1:20" x14ac:dyDescent="0.25">
      <c r="A54">
        <v>353</v>
      </c>
      <c r="B54">
        <v>2</v>
      </c>
      <c r="C54">
        <v>0</v>
      </c>
      <c r="D54">
        <v>490</v>
      </c>
      <c r="E54">
        <f t="shared" si="0"/>
        <v>1</v>
      </c>
      <c r="F54" t="s">
        <v>20</v>
      </c>
      <c r="G54" t="s">
        <v>6</v>
      </c>
      <c r="H54" t="s">
        <v>20</v>
      </c>
      <c r="I54" t="s">
        <v>20</v>
      </c>
      <c r="J54" t="s">
        <v>20</v>
      </c>
      <c r="K54" t="s">
        <v>20</v>
      </c>
      <c r="L54" t="s">
        <v>11</v>
      </c>
      <c r="M54">
        <v>464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</row>
    <row r="55" spans="1:20" x14ac:dyDescent="0.25">
      <c r="A55">
        <v>364</v>
      </c>
      <c r="B55">
        <v>3</v>
      </c>
      <c r="C55">
        <v>0</v>
      </c>
      <c r="D55">
        <v>299</v>
      </c>
      <c r="E55">
        <f t="shared" si="0"/>
        <v>1</v>
      </c>
      <c r="F55" t="s">
        <v>5</v>
      </c>
      <c r="G55" t="s">
        <v>20</v>
      </c>
      <c r="H55" t="s">
        <v>7</v>
      </c>
      <c r="I55" t="s">
        <v>20</v>
      </c>
      <c r="J55" t="s">
        <v>20</v>
      </c>
      <c r="K55" t="s">
        <v>10</v>
      </c>
      <c r="L55" t="s">
        <v>20</v>
      </c>
      <c r="M55">
        <v>482</v>
      </c>
      <c r="N55" t="s">
        <v>20</v>
      </c>
      <c r="O55" t="s">
        <v>14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</row>
    <row r="56" spans="1:20" x14ac:dyDescent="0.25">
      <c r="A56">
        <v>365</v>
      </c>
      <c r="B56">
        <v>1</v>
      </c>
      <c r="C56">
        <v>1</v>
      </c>
      <c r="D56">
        <v>0</v>
      </c>
      <c r="E56">
        <f t="shared" si="0"/>
        <v>0</v>
      </c>
      <c r="F56" t="s">
        <v>20</v>
      </c>
      <c r="G56" t="s">
        <v>20</v>
      </c>
      <c r="H56" t="s">
        <v>20</v>
      </c>
      <c r="I56" t="s">
        <v>8</v>
      </c>
      <c r="J56" t="s">
        <v>20</v>
      </c>
      <c r="K56" t="s">
        <v>20</v>
      </c>
      <c r="L56" t="s">
        <v>20</v>
      </c>
      <c r="M56">
        <v>129</v>
      </c>
      <c r="N56" t="s">
        <v>20</v>
      </c>
      <c r="O56" t="s">
        <v>14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</row>
    <row r="57" spans="1:20" x14ac:dyDescent="0.25">
      <c r="A57">
        <v>366</v>
      </c>
      <c r="B57">
        <v>1</v>
      </c>
      <c r="C57">
        <v>0</v>
      </c>
      <c r="D57">
        <v>1600</v>
      </c>
      <c r="E57">
        <f t="shared" si="0"/>
        <v>1</v>
      </c>
      <c r="F57" t="s">
        <v>5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s="1">
        <v>1373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</row>
    <row r="58" spans="1:20" x14ac:dyDescent="0.25">
      <c r="A58">
        <v>369</v>
      </c>
      <c r="B58">
        <v>2</v>
      </c>
      <c r="C58">
        <v>1</v>
      </c>
      <c r="D58">
        <v>0</v>
      </c>
      <c r="E58">
        <f t="shared" si="0"/>
        <v>0</v>
      </c>
      <c r="F58" t="s">
        <v>20</v>
      </c>
      <c r="G58" t="s">
        <v>6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284</v>
      </c>
      <c r="N58" t="s">
        <v>20</v>
      </c>
      <c r="O58" t="s">
        <v>20</v>
      </c>
      <c r="P58" t="s">
        <v>15</v>
      </c>
      <c r="Q58" t="s">
        <v>20</v>
      </c>
      <c r="R58" t="s">
        <v>20</v>
      </c>
      <c r="S58" t="s">
        <v>20</v>
      </c>
      <c r="T58" t="s">
        <v>20</v>
      </c>
    </row>
    <row r="59" spans="1:20" x14ac:dyDescent="0.25">
      <c r="A59">
        <v>371</v>
      </c>
      <c r="B59">
        <v>2</v>
      </c>
      <c r="C59">
        <v>1</v>
      </c>
      <c r="D59">
        <v>630</v>
      </c>
      <c r="E59">
        <f t="shared" si="0"/>
        <v>1</v>
      </c>
      <c r="F59" t="s">
        <v>5</v>
      </c>
      <c r="G59" t="s">
        <v>20</v>
      </c>
      <c r="H59" t="s">
        <v>20</v>
      </c>
      <c r="I59" t="s">
        <v>20</v>
      </c>
      <c r="J59" t="s">
        <v>20</v>
      </c>
      <c r="K59" t="s">
        <v>10</v>
      </c>
      <c r="L59" t="s">
        <v>20</v>
      </c>
      <c r="M59">
        <v>948</v>
      </c>
      <c r="N59" t="s">
        <v>20</v>
      </c>
      <c r="O59" t="s">
        <v>14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</row>
    <row r="60" spans="1:20" x14ac:dyDescent="0.25">
      <c r="A60">
        <v>374</v>
      </c>
      <c r="B60">
        <v>2</v>
      </c>
      <c r="C60">
        <v>0</v>
      </c>
      <c r="D60">
        <v>399</v>
      </c>
      <c r="E60">
        <f t="shared" si="0"/>
        <v>1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10</v>
      </c>
      <c r="L60" t="s">
        <v>11</v>
      </c>
      <c r="M60">
        <v>162</v>
      </c>
      <c r="N60" t="s">
        <v>20</v>
      </c>
      <c r="O60" t="s">
        <v>14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</row>
    <row r="61" spans="1:20" x14ac:dyDescent="0.25">
      <c r="A61">
        <v>379</v>
      </c>
      <c r="B61">
        <v>7</v>
      </c>
      <c r="C61">
        <v>3</v>
      </c>
      <c r="D61">
        <v>578</v>
      </c>
      <c r="E61">
        <f t="shared" si="0"/>
        <v>1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20</v>
      </c>
      <c r="L61" t="s">
        <v>11</v>
      </c>
      <c r="M61">
        <v>744</v>
      </c>
      <c r="N61" t="s">
        <v>13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</row>
    <row r="62" spans="1:20" x14ac:dyDescent="0.25">
      <c r="A62">
        <v>380</v>
      </c>
      <c r="B62">
        <v>2</v>
      </c>
      <c r="C62">
        <v>0</v>
      </c>
      <c r="D62">
        <v>115</v>
      </c>
      <c r="E62">
        <f t="shared" si="0"/>
        <v>1</v>
      </c>
      <c r="F62" t="s">
        <v>20</v>
      </c>
      <c r="G62" t="s">
        <v>6</v>
      </c>
      <c r="H62" t="s">
        <v>7</v>
      </c>
      <c r="I62" t="s">
        <v>20</v>
      </c>
      <c r="J62" t="s">
        <v>20</v>
      </c>
      <c r="K62" t="s">
        <v>20</v>
      </c>
      <c r="L62" t="s">
        <v>11</v>
      </c>
      <c r="M62">
        <v>712</v>
      </c>
      <c r="N62" t="s">
        <v>20</v>
      </c>
      <c r="O62" t="s">
        <v>14</v>
      </c>
      <c r="P62" t="s">
        <v>20</v>
      </c>
      <c r="Q62" t="s">
        <v>20</v>
      </c>
      <c r="R62" t="s">
        <v>20</v>
      </c>
      <c r="S62" t="s">
        <v>20</v>
      </c>
      <c r="T62" t="s">
        <v>20</v>
      </c>
    </row>
    <row r="63" spans="1:20" x14ac:dyDescent="0.25">
      <c r="A63">
        <v>384</v>
      </c>
      <c r="B63">
        <v>1</v>
      </c>
      <c r="C63">
        <v>0</v>
      </c>
      <c r="D63">
        <v>499</v>
      </c>
      <c r="E63">
        <f t="shared" si="0"/>
        <v>1</v>
      </c>
      <c r="F63" t="s">
        <v>20</v>
      </c>
      <c r="G63" t="s">
        <v>6</v>
      </c>
      <c r="H63" t="s">
        <v>20</v>
      </c>
      <c r="I63" t="s">
        <v>20</v>
      </c>
      <c r="J63" t="s">
        <v>20</v>
      </c>
      <c r="K63" t="s">
        <v>20</v>
      </c>
      <c r="L63" t="s">
        <v>11</v>
      </c>
      <c r="M63">
        <v>108</v>
      </c>
      <c r="N63" t="s">
        <v>20</v>
      </c>
      <c r="O63" t="s">
        <v>14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</row>
    <row r="64" spans="1:20" x14ac:dyDescent="0.25">
      <c r="A64">
        <v>385</v>
      </c>
      <c r="B64">
        <v>2</v>
      </c>
      <c r="C64">
        <v>1</v>
      </c>
      <c r="D64">
        <v>710</v>
      </c>
      <c r="E64">
        <f t="shared" si="0"/>
        <v>1</v>
      </c>
      <c r="F64" t="s">
        <v>20</v>
      </c>
      <c r="G64" t="s">
        <v>20</v>
      </c>
      <c r="H64" t="s">
        <v>7</v>
      </c>
      <c r="I64" t="s">
        <v>20</v>
      </c>
      <c r="J64" t="s">
        <v>20</v>
      </c>
      <c r="K64" t="s">
        <v>20</v>
      </c>
      <c r="L64" t="s">
        <v>11</v>
      </c>
      <c r="M64">
        <v>188</v>
      </c>
      <c r="N64" t="s">
        <v>20</v>
      </c>
      <c r="O64" t="s">
        <v>20</v>
      </c>
      <c r="P64" t="s">
        <v>20</v>
      </c>
      <c r="Q64" t="s">
        <v>20</v>
      </c>
      <c r="R64" t="s">
        <v>17</v>
      </c>
      <c r="S64" t="s">
        <v>20</v>
      </c>
      <c r="T64" t="s">
        <v>20</v>
      </c>
    </row>
    <row r="65" spans="1:20" x14ac:dyDescent="0.25">
      <c r="A65">
        <v>386</v>
      </c>
      <c r="B65">
        <v>3</v>
      </c>
      <c r="C65">
        <v>1</v>
      </c>
      <c r="D65">
        <v>257</v>
      </c>
      <c r="E65">
        <f t="shared" si="0"/>
        <v>1</v>
      </c>
      <c r="F65" t="s">
        <v>5</v>
      </c>
      <c r="G65" t="s">
        <v>20</v>
      </c>
      <c r="H65" t="s">
        <v>20</v>
      </c>
      <c r="I65" t="s">
        <v>20</v>
      </c>
      <c r="J65" t="s">
        <v>9</v>
      </c>
      <c r="K65" t="s">
        <v>10</v>
      </c>
      <c r="L65" t="s">
        <v>20</v>
      </c>
      <c r="M65">
        <v>799</v>
      </c>
      <c r="N65" t="s">
        <v>20</v>
      </c>
      <c r="O65" t="s">
        <v>14</v>
      </c>
      <c r="P65" t="s">
        <v>20</v>
      </c>
      <c r="Q65" t="s">
        <v>20</v>
      </c>
      <c r="R65" t="s">
        <v>20</v>
      </c>
      <c r="S65" t="s">
        <v>20</v>
      </c>
      <c r="T65" t="s">
        <v>20</v>
      </c>
    </row>
    <row r="66" spans="1:20" x14ac:dyDescent="0.25">
      <c r="A66">
        <v>389</v>
      </c>
      <c r="B66">
        <v>1</v>
      </c>
      <c r="C66">
        <v>2</v>
      </c>
      <c r="D66">
        <v>114</v>
      </c>
      <c r="E66">
        <f t="shared" si="0"/>
        <v>1</v>
      </c>
      <c r="F66" t="s">
        <v>5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11</v>
      </c>
      <c r="M66">
        <v>164</v>
      </c>
      <c r="N66" t="s">
        <v>20</v>
      </c>
      <c r="O66" t="s">
        <v>20</v>
      </c>
      <c r="P66" t="s">
        <v>15</v>
      </c>
      <c r="Q66" t="s">
        <v>20</v>
      </c>
      <c r="R66" t="s">
        <v>20</v>
      </c>
      <c r="S66" t="s">
        <v>20</v>
      </c>
      <c r="T66" t="s">
        <v>20</v>
      </c>
    </row>
    <row r="67" spans="1:20" x14ac:dyDescent="0.25">
      <c r="A67">
        <v>392</v>
      </c>
      <c r="B67">
        <v>4</v>
      </c>
      <c r="C67">
        <v>2</v>
      </c>
      <c r="D67">
        <v>115</v>
      </c>
      <c r="E67">
        <f t="shared" si="0"/>
        <v>1</v>
      </c>
      <c r="F67" t="s">
        <v>20</v>
      </c>
      <c r="G67" t="s">
        <v>6</v>
      </c>
      <c r="H67" t="s">
        <v>20</v>
      </c>
      <c r="I67" t="s">
        <v>20</v>
      </c>
      <c r="J67" t="s">
        <v>9</v>
      </c>
      <c r="K67" t="s">
        <v>10</v>
      </c>
      <c r="L67" t="s">
        <v>11</v>
      </c>
      <c r="M67">
        <v>734</v>
      </c>
      <c r="N67" t="s">
        <v>20</v>
      </c>
      <c r="O67" t="s">
        <v>14</v>
      </c>
      <c r="P67" t="s">
        <v>20</v>
      </c>
      <c r="Q67" t="s">
        <v>20</v>
      </c>
      <c r="R67" t="s">
        <v>20</v>
      </c>
      <c r="S67" t="s">
        <v>20</v>
      </c>
      <c r="T67" t="s">
        <v>20</v>
      </c>
    </row>
    <row r="68" spans="1:20" x14ac:dyDescent="0.25">
      <c r="A68">
        <v>394</v>
      </c>
      <c r="B68">
        <v>1</v>
      </c>
      <c r="C68">
        <v>1</v>
      </c>
      <c r="D68">
        <v>0</v>
      </c>
      <c r="E68">
        <f t="shared" ref="E68:E109" si="1">IF(D68&gt;0,1,0)</f>
        <v>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10</v>
      </c>
      <c r="L68" t="s">
        <v>20</v>
      </c>
      <c r="M68">
        <v>215</v>
      </c>
      <c r="N68" t="s">
        <v>13</v>
      </c>
      <c r="O68" t="s">
        <v>20</v>
      </c>
      <c r="P68" t="s">
        <v>20</v>
      </c>
      <c r="Q68" t="s">
        <v>20</v>
      </c>
      <c r="R68" t="s">
        <v>20</v>
      </c>
      <c r="S68" t="s">
        <v>20</v>
      </c>
      <c r="T68" t="s">
        <v>20</v>
      </c>
    </row>
    <row r="69" spans="1:20" x14ac:dyDescent="0.25">
      <c r="A69">
        <v>406</v>
      </c>
      <c r="B69">
        <v>5</v>
      </c>
      <c r="C69">
        <v>3</v>
      </c>
      <c r="D69">
        <v>1853</v>
      </c>
      <c r="E69">
        <f t="shared" si="1"/>
        <v>1</v>
      </c>
      <c r="F69" t="s">
        <v>5</v>
      </c>
      <c r="G69" t="s">
        <v>6</v>
      </c>
      <c r="H69" t="s">
        <v>7</v>
      </c>
      <c r="I69" t="s">
        <v>20</v>
      </c>
      <c r="J69" t="s">
        <v>20</v>
      </c>
      <c r="K69" t="s">
        <v>10</v>
      </c>
      <c r="L69" t="s">
        <v>11</v>
      </c>
      <c r="M69" s="1">
        <v>1942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</row>
    <row r="70" spans="1:20" x14ac:dyDescent="0.25">
      <c r="A70">
        <v>412</v>
      </c>
      <c r="B70">
        <v>1</v>
      </c>
      <c r="C70">
        <v>0</v>
      </c>
      <c r="D70">
        <v>0</v>
      </c>
      <c r="E70">
        <f t="shared" si="1"/>
        <v>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11</v>
      </c>
      <c r="M70" s="1">
        <v>1711</v>
      </c>
      <c r="N70" t="s">
        <v>20</v>
      </c>
      <c r="O70" t="s">
        <v>20</v>
      </c>
      <c r="P70" t="s">
        <v>20</v>
      </c>
      <c r="Q70" t="s">
        <v>16</v>
      </c>
      <c r="R70" t="s">
        <v>20</v>
      </c>
      <c r="S70" t="s">
        <v>20</v>
      </c>
      <c r="T70" t="s">
        <v>20</v>
      </c>
    </row>
    <row r="71" spans="1:20" x14ac:dyDescent="0.25">
      <c r="A71">
        <v>417</v>
      </c>
      <c r="B71">
        <v>9</v>
      </c>
      <c r="C71">
        <v>3</v>
      </c>
      <c r="D71">
        <v>74</v>
      </c>
      <c r="E71">
        <f t="shared" si="1"/>
        <v>1</v>
      </c>
      <c r="F71" t="s">
        <v>5</v>
      </c>
      <c r="G71" t="s">
        <v>6</v>
      </c>
      <c r="H71" t="s">
        <v>7</v>
      </c>
      <c r="I71" t="s">
        <v>8</v>
      </c>
      <c r="J71" t="s">
        <v>20</v>
      </c>
      <c r="K71" t="s">
        <v>10</v>
      </c>
      <c r="L71" t="s">
        <v>20</v>
      </c>
      <c r="M71" s="1">
        <v>1552</v>
      </c>
      <c r="N71" t="s">
        <v>20</v>
      </c>
      <c r="O71" t="s">
        <v>14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</row>
    <row r="72" spans="1:20" x14ac:dyDescent="0.25">
      <c r="A72">
        <v>421</v>
      </c>
      <c r="B72">
        <v>1</v>
      </c>
      <c r="C72">
        <v>1</v>
      </c>
      <c r="D72">
        <v>790</v>
      </c>
      <c r="E72">
        <f t="shared" si="1"/>
        <v>1</v>
      </c>
      <c r="F72" t="s">
        <v>20</v>
      </c>
      <c r="G72" t="s">
        <v>20</v>
      </c>
      <c r="H72" t="s">
        <v>7</v>
      </c>
      <c r="I72" t="s">
        <v>20</v>
      </c>
      <c r="J72" t="s">
        <v>20</v>
      </c>
      <c r="K72" t="s">
        <v>20</v>
      </c>
      <c r="L72" t="s">
        <v>20</v>
      </c>
      <c r="M72">
        <v>695</v>
      </c>
      <c r="N72" t="s">
        <v>20</v>
      </c>
      <c r="O72" t="s">
        <v>14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</row>
    <row r="73" spans="1:20" x14ac:dyDescent="0.25">
      <c r="A73">
        <v>422</v>
      </c>
      <c r="B73">
        <v>2</v>
      </c>
      <c r="C73">
        <v>2</v>
      </c>
      <c r="D73">
        <v>0</v>
      </c>
      <c r="E73">
        <f t="shared" si="1"/>
        <v>0</v>
      </c>
      <c r="F73" t="s">
        <v>5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s="1">
        <v>1569</v>
      </c>
      <c r="N73" t="s">
        <v>20</v>
      </c>
      <c r="O73" t="s">
        <v>14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</row>
    <row r="74" spans="1:20" x14ac:dyDescent="0.25">
      <c r="A74">
        <v>439</v>
      </c>
      <c r="B74" t="s">
        <v>20</v>
      </c>
      <c r="C74" t="s">
        <v>20</v>
      </c>
      <c r="D74">
        <v>0</v>
      </c>
      <c r="E74">
        <f t="shared" si="1"/>
        <v>0</v>
      </c>
      <c r="F74" t="s">
        <v>5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11</v>
      </c>
      <c r="M74" s="1">
        <v>2002</v>
      </c>
      <c r="N74" t="s">
        <v>20</v>
      </c>
      <c r="O74" t="s">
        <v>14</v>
      </c>
      <c r="P74" t="s">
        <v>20</v>
      </c>
      <c r="Q74" t="s">
        <v>20</v>
      </c>
      <c r="R74" t="s">
        <v>20</v>
      </c>
      <c r="S74" t="s">
        <v>20</v>
      </c>
      <c r="T74" t="s">
        <v>20</v>
      </c>
    </row>
    <row r="75" spans="1:20" x14ac:dyDescent="0.25">
      <c r="A75">
        <v>450</v>
      </c>
      <c r="B75">
        <v>2</v>
      </c>
      <c r="C75">
        <v>0</v>
      </c>
      <c r="D75">
        <v>999</v>
      </c>
      <c r="E75">
        <f t="shared" si="1"/>
        <v>1</v>
      </c>
      <c r="F75" t="s">
        <v>5</v>
      </c>
      <c r="G75" t="s">
        <v>6</v>
      </c>
      <c r="H75" t="s">
        <v>20</v>
      </c>
      <c r="I75" t="s">
        <v>20</v>
      </c>
      <c r="J75" t="s">
        <v>9</v>
      </c>
      <c r="K75" t="s">
        <v>20</v>
      </c>
      <c r="L75" t="s">
        <v>20</v>
      </c>
      <c r="M75">
        <v>676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</row>
    <row r="76" spans="1:20" x14ac:dyDescent="0.25">
      <c r="A76">
        <v>453</v>
      </c>
      <c r="B76">
        <v>1</v>
      </c>
      <c r="C76">
        <v>1</v>
      </c>
      <c r="D76">
        <v>0</v>
      </c>
      <c r="E76">
        <f t="shared" si="1"/>
        <v>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11</v>
      </c>
      <c r="M76" s="1">
        <v>1193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18</v>
      </c>
      <c r="T76" t="s">
        <v>20</v>
      </c>
    </row>
    <row r="77" spans="1:20" x14ac:dyDescent="0.25">
      <c r="A77">
        <v>458</v>
      </c>
      <c r="B77">
        <v>1</v>
      </c>
      <c r="C77">
        <v>0</v>
      </c>
      <c r="D77">
        <v>0</v>
      </c>
      <c r="E77">
        <f t="shared" si="1"/>
        <v>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11</v>
      </c>
      <c r="M77">
        <v>75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S77" t="s">
        <v>18</v>
      </c>
      <c r="T77" t="s">
        <v>20</v>
      </c>
    </row>
    <row r="78" spans="1:20" x14ac:dyDescent="0.25">
      <c r="A78">
        <v>464</v>
      </c>
      <c r="B78">
        <v>1</v>
      </c>
      <c r="C78">
        <v>0</v>
      </c>
      <c r="D78">
        <v>0</v>
      </c>
      <c r="E78">
        <f t="shared" si="1"/>
        <v>0</v>
      </c>
      <c r="F78" t="s">
        <v>20</v>
      </c>
      <c r="G78" t="s">
        <v>20</v>
      </c>
      <c r="H78" t="s">
        <v>20</v>
      </c>
      <c r="I78" t="s">
        <v>8</v>
      </c>
      <c r="J78" t="s">
        <v>20</v>
      </c>
      <c r="K78" t="s">
        <v>20</v>
      </c>
      <c r="L78" t="s">
        <v>20</v>
      </c>
      <c r="M78">
        <v>839</v>
      </c>
      <c r="N78" t="s">
        <v>13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</row>
    <row r="79" spans="1:20" x14ac:dyDescent="0.25">
      <c r="A79">
        <v>469</v>
      </c>
      <c r="B79">
        <v>1</v>
      </c>
      <c r="C79">
        <v>0</v>
      </c>
      <c r="D79">
        <v>0</v>
      </c>
      <c r="E79">
        <f t="shared" si="1"/>
        <v>0</v>
      </c>
      <c r="F79" t="s">
        <v>20</v>
      </c>
      <c r="G79" t="s">
        <v>20</v>
      </c>
      <c r="H79" t="s">
        <v>20</v>
      </c>
      <c r="I79" t="s">
        <v>20</v>
      </c>
      <c r="J79" t="s">
        <v>9</v>
      </c>
      <c r="K79" t="s">
        <v>20</v>
      </c>
      <c r="L79" t="s">
        <v>20</v>
      </c>
      <c r="M79">
        <v>950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  <c r="T79" t="s">
        <v>20</v>
      </c>
    </row>
    <row r="80" spans="1:20" x14ac:dyDescent="0.25">
      <c r="A80">
        <v>470</v>
      </c>
      <c r="B80">
        <v>2</v>
      </c>
      <c r="C80">
        <v>2</v>
      </c>
      <c r="D80">
        <v>0</v>
      </c>
      <c r="E80">
        <f t="shared" si="1"/>
        <v>0</v>
      </c>
      <c r="F80" t="s">
        <v>5</v>
      </c>
      <c r="G80" t="s">
        <v>20</v>
      </c>
      <c r="H80" t="s">
        <v>20</v>
      </c>
      <c r="I80" t="s">
        <v>20</v>
      </c>
      <c r="J80" t="s">
        <v>20</v>
      </c>
      <c r="K80" t="s">
        <v>10</v>
      </c>
      <c r="L80" t="s">
        <v>20</v>
      </c>
      <c r="M80">
        <v>579</v>
      </c>
      <c r="N80" t="s">
        <v>20</v>
      </c>
      <c r="O80" t="s">
        <v>14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</row>
    <row r="81" spans="1:20" x14ac:dyDescent="0.25">
      <c r="A81">
        <v>473</v>
      </c>
      <c r="B81">
        <v>8</v>
      </c>
      <c r="C81">
        <v>1</v>
      </c>
      <c r="D81">
        <v>0</v>
      </c>
      <c r="E81">
        <f t="shared" si="1"/>
        <v>0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20</v>
      </c>
      <c r="M81">
        <v>574</v>
      </c>
      <c r="N81" t="s">
        <v>13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</row>
    <row r="82" spans="1:20" x14ac:dyDescent="0.25">
      <c r="A82">
        <v>479</v>
      </c>
      <c r="B82">
        <v>1</v>
      </c>
      <c r="C82">
        <v>1</v>
      </c>
      <c r="D82">
        <v>290</v>
      </c>
      <c r="E82">
        <f t="shared" si="1"/>
        <v>1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10</v>
      </c>
      <c r="L82" t="s">
        <v>20</v>
      </c>
      <c r="M82" s="1">
        <v>1882</v>
      </c>
      <c r="N82" t="s">
        <v>13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</row>
    <row r="83" spans="1:20" x14ac:dyDescent="0.25">
      <c r="A83">
        <v>482</v>
      </c>
      <c r="B83">
        <v>2</v>
      </c>
      <c r="C83">
        <v>2</v>
      </c>
      <c r="D83">
        <v>543</v>
      </c>
      <c r="E83">
        <f t="shared" si="1"/>
        <v>1</v>
      </c>
      <c r="F83" t="s">
        <v>20</v>
      </c>
      <c r="G83" t="s">
        <v>20</v>
      </c>
      <c r="H83" t="s">
        <v>20</v>
      </c>
      <c r="I83" t="s">
        <v>8</v>
      </c>
      <c r="J83" t="s">
        <v>20</v>
      </c>
      <c r="K83" t="s">
        <v>20</v>
      </c>
      <c r="L83" t="s">
        <v>11</v>
      </c>
      <c r="M83" s="1">
        <v>2226</v>
      </c>
      <c r="N83" t="s">
        <v>13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</row>
    <row r="84" spans="1:20" x14ac:dyDescent="0.25">
      <c r="A84">
        <v>484</v>
      </c>
      <c r="B84">
        <v>2</v>
      </c>
      <c r="C84">
        <v>1</v>
      </c>
      <c r="D84">
        <v>0</v>
      </c>
      <c r="E84">
        <f t="shared" si="1"/>
        <v>0</v>
      </c>
      <c r="F84" t="s">
        <v>20</v>
      </c>
      <c r="G84" t="s">
        <v>20</v>
      </c>
      <c r="H84" t="s">
        <v>20</v>
      </c>
      <c r="I84" t="s">
        <v>8</v>
      </c>
      <c r="J84" t="s">
        <v>20</v>
      </c>
      <c r="K84" t="s">
        <v>20</v>
      </c>
      <c r="L84" t="s">
        <v>11</v>
      </c>
      <c r="M84">
        <v>357</v>
      </c>
      <c r="N84" t="s">
        <v>20</v>
      </c>
      <c r="O84" t="s">
        <v>20</v>
      </c>
      <c r="P84" t="s">
        <v>15</v>
      </c>
      <c r="Q84" t="s">
        <v>20</v>
      </c>
      <c r="R84" t="s">
        <v>20</v>
      </c>
      <c r="S84" t="s">
        <v>20</v>
      </c>
      <c r="T84" t="s">
        <v>20</v>
      </c>
    </row>
    <row r="85" spans="1:20" x14ac:dyDescent="0.25">
      <c r="A85">
        <v>487</v>
      </c>
      <c r="B85">
        <v>3</v>
      </c>
      <c r="C85">
        <v>2</v>
      </c>
      <c r="D85">
        <v>699</v>
      </c>
      <c r="E85">
        <f t="shared" si="1"/>
        <v>1</v>
      </c>
      <c r="F85" t="s">
        <v>20</v>
      </c>
      <c r="G85" t="s">
        <v>20</v>
      </c>
      <c r="H85" t="s">
        <v>7</v>
      </c>
      <c r="I85" t="s">
        <v>20</v>
      </c>
      <c r="J85" t="s">
        <v>20</v>
      </c>
      <c r="K85" t="s">
        <v>10</v>
      </c>
      <c r="L85" t="s">
        <v>11</v>
      </c>
      <c r="M85">
        <v>409</v>
      </c>
      <c r="N85" t="s">
        <v>13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</row>
    <row r="86" spans="1:20" x14ac:dyDescent="0.25">
      <c r="A86">
        <v>491</v>
      </c>
      <c r="B86">
        <v>4</v>
      </c>
      <c r="C86">
        <v>2</v>
      </c>
      <c r="D86">
        <v>3299</v>
      </c>
      <c r="E86">
        <f t="shared" si="1"/>
        <v>1</v>
      </c>
      <c r="F86" t="s">
        <v>20</v>
      </c>
      <c r="G86" t="s">
        <v>20</v>
      </c>
      <c r="H86" t="s">
        <v>7</v>
      </c>
      <c r="I86" t="s">
        <v>20</v>
      </c>
      <c r="J86" t="s">
        <v>9</v>
      </c>
      <c r="K86" t="s">
        <v>10</v>
      </c>
      <c r="L86" t="s">
        <v>11</v>
      </c>
      <c r="M86" s="1">
        <v>1295</v>
      </c>
      <c r="N86" t="s">
        <v>13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</row>
    <row r="87" spans="1:20" x14ac:dyDescent="0.25">
      <c r="A87">
        <v>493</v>
      </c>
      <c r="B87">
        <v>1</v>
      </c>
      <c r="C87">
        <v>1</v>
      </c>
      <c r="D87">
        <v>64.75</v>
      </c>
      <c r="E87">
        <f t="shared" si="1"/>
        <v>1</v>
      </c>
      <c r="F87" t="s">
        <v>20</v>
      </c>
      <c r="G87" t="s">
        <v>20</v>
      </c>
      <c r="H87" t="s">
        <v>7</v>
      </c>
      <c r="I87" t="s">
        <v>20</v>
      </c>
      <c r="J87" t="s">
        <v>20</v>
      </c>
      <c r="K87" t="s">
        <v>20</v>
      </c>
      <c r="L87" t="s">
        <v>20</v>
      </c>
      <c r="M87" s="1">
        <v>1192</v>
      </c>
      <c r="N87" t="s">
        <v>20</v>
      </c>
      <c r="O87" t="s">
        <v>20</v>
      </c>
      <c r="P87" t="s">
        <v>15</v>
      </c>
      <c r="Q87" t="s">
        <v>20</v>
      </c>
      <c r="R87" t="s">
        <v>20</v>
      </c>
      <c r="S87" t="s">
        <v>20</v>
      </c>
      <c r="T87" t="s">
        <v>20</v>
      </c>
    </row>
    <row r="88" spans="1:20" x14ac:dyDescent="0.25">
      <c r="A88">
        <v>496</v>
      </c>
      <c r="B88">
        <v>5</v>
      </c>
      <c r="C88">
        <v>3</v>
      </c>
      <c r="D88">
        <v>435</v>
      </c>
      <c r="E88">
        <f t="shared" si="1"/>
        <v>1</v>
      </c>
      <c r="F88" t="s">
        <v>20</v>
      </c>
      <c r="G88" t="s">
        <v>20</v>
      </c>
      <c r="H88" t="s">
        <v>20</v>
      </c>
      <c r="I88" t="s">
        <v>8</v>
      </c>
      <c r="J88" t="s">
        <v>9</v>
      </c>
      <c r="K88" t="s">
        <v>20</v>
      </c>
      <c r="L88" t="s">
        <v>11</v>
      </c>
      <c r="M88">
        <v>604</v>
      </c>
      <c r="N88" t="s">
        <v>13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  <c r="T88" t="s">
        <v>20</v>
      </c>
    </row>
    <row r="89" spans="1:20" x14ac:dyDescent="0.25">
      <c r="A89">
        <v>503</v>
      </c>
      <c r="B89">
        <v>1</v>
      </c>
      <c r="C89">
        <v>1</v>
      </c>
      <c r="D89">
        <v>529</v>
      </c>
      <c r="E89">
        <f t="shared" si="1"/>
        <v>1</v>
      </c>
      <c r="F89" t="s">
        <v>20</v>
      </c>
      <c r="G89" t="s">
        <v>6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>
        <v>935</v>
      </c>
      <c r="N89" t="s">
        <v>13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</row>
    <row r="90" spans="1:20" x14ac:dyDescent="0.25">
      <c r="A90">
        <v>506</v>
      </c>
      <c r="B90">
        <v>3</v>
      </c>
      <c r="C90">
        <v>2</v>
      </c>
      <c r="D90">
        <v>499</v>
      </c>
      <c r="E90">
        <f t="shared" si="1"/>
        <v>1</v>
      </c>
      <c r="F90" t="s">
        <v>5</v>
      </c>
      <c r="G90" t="s">
        <v>6</v>
      </c>
      <c r="H90" t="s">
        <v>7</v>
      </c>
      <c r="I90" t="s">
        <v>20</v>
      </c>
      <c r="J90" t="s">
        <v>20</v>
      </c>
      <c r="K90" t="s">
        <v>20</v>
      </c>
      <c r="L90" t="s">
        <v>20</v>
      </c>
      <c r="M90">
        <v>256</v>
      </c>
      <c r="N90" t="s">
        <v>20</v>
      </c>
      <c r="O90" t="s">
        <v>14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</row>
    <row r="91" spans="1:20" x14ac:dyDescent="0.25">
      <c r="A91">
        <v>514</v>
      </c>
      <c r="B91">
        <v>6</v>
      </c>
      <c r="C91">
        <v>5</v>
      </c>
      <c r="D91">
        <v>436.09090909999998</v>
      </c>
      <c r="E91">
        <f t="shared" si="1"/>
        <v>1</v>
      </c>
      <c r="F91" t="s">
        <v>5</v>
      </c>
      <c r="G91" t="s">
        <v>20</v>
      </c>
      <c r="H91" t="s">
        <v>7</v>
      </c>
      <c r="I91" t="s">
        <v>20</v>
      </c>
      <c r="J91" t="s">
        <v>9</v>
      </c>
      <c r="K91" t="s">
        <v>10</v>
      </c>
      <c r="L91" t="s">
        <v>20</v>
      </c>
      <c r="M91">
        <v>846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19</v>
      </c>
    </row>
    <row r="92" spans="1:20" x14ac:dyDescent="0.25">
      <c r="A92">
        <v>518</v>
      </c>
      <c r="B92">
        <v>1</v>
      </c>
      <c r="C92">
        <v>0</v>
      </c>
      <c r="D92">
        <v>0</v>
      </c>
      <c r="E92">
        <f t="shared" si="1"/>
        <v>0</v>
      </c>
      <c r="F92" t="s">
        <v>20</v>
      </c>
      <c r="G92" t="s">
        <v>20</v>
      </c>
      <c r="H92" t="s">
        <v>20</v>
      </c>
      <c r="I92" t="s">
        <v>20</v>
      </c>
      <c r="J92" t="s">
        <v>9</v>
      </c>
      <c r="K92" t="s">
        <v>20</v>
      </c>
      <c r="L92" t="s">
        <v>20</v>
      </c>
      <c r="M92">
        <v>438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</row>
    <row r="93" spans="1:20" x14ac:dyDescent="0.25">
      <c r="A93">
        <v>519</v>
      </c>
      <c r="B93">
        <v>2</v>
      </c>
      <c r="C93">
        <v>1</v>
      </c>
      <c r="D93">
        <v>570</v>
      </c>
      <c r="E93">
        <f t="shared" si="1"/>
        <v>1</v>
      </c>
      <c r="F93" t="s">
        <v>20</v>
      </c>
      <c r="G93" t="s">
        <v>20</v>
      </c>
      <c r="H93" t="s">
        <v>20</v>
      </c>
      <c r="I93" t="s">
        <v>8</v>
      </c>
      <c r="J93" t="s">
        <v>9</v>
      </c>
      <c r="K93" t="s">
        <v>20</v>
      </c>
      <c r="L93" t="s">
        <v>20</v>
      </c>
      <c r="M93" s="1">
        <v>4344</v>
      </c>
      <c r="N93" t="s">
        <v>20</v>
      </c>
      <c r="O93" t="s">
        <v>20</v>
      </c>
      <c r="P93" t="s">
        <v>20</v>
      </c>
      <c r="Q93" t="s">
        <v>16</v>
      </c>
      <c r="R93" t="s">
        <v>20</v>
      </c>
      <c r="S93" t="s">
        <v>20</v>
      </c>
      <c r="T93" t="s">
        <v>20</v>
      </c>
    </row>
    <row r="94" spans="1:20" x14ac:dyDescent="0.25">
      <c r="A94">
        <v>520</v>
      </c>
      <c r="B94">
        <v>3</v>
      </c>
      <c r="C94">
        <v>1</v>
      </c>
      <c r="D94">
        <v>369.66666670000001</v>
      </c>
      <c r="E94">
        <f t="shared" si="1"/>
        <v>1</v>
      </c>
      <c r="F94" t="s">
        <v>20</v>
      </c>
      <c r="G94" t="s">
        <v>6</v>
      </c>
      <c r="H94" t="s">
        <v>20</v>
      </c>
      <c r="I94" t="s">
        <v>20</v>
      </c>
      <c r="J94" t="s">
        <v>20</v>
      </c>
      <c r="K94" t="s">
        <v>20</v>
      </c>
      <c r="L94" t="s">
        <v>11</v>
      </c>
      <c r="M94" s="1">
        <v>1036</v>
      </c>
      <c r="N94" t="s">
        <v>13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</row>
    <row r="95" spans="1:20" x14ac:dyDescent="0.25">
      <c r="A95">
        <v>521</v>
      </c>
      <c r="B95">
        <v>1</v>
      </c>
      <c r="C95">
        <v>1</v>
      </c>
      <c r="D95">
        <v>720</v>
      </c>
      <c r="E95">
        <f t="shared" si="1"/>
        <v>1</v>
      </c>
      <c r="F95" t="s">
        <v>20</v>
      </c>
      <c r="G95" t="s">
        <v>20</v>
      </c>
      <c r="H95" t="s">
        <v>20</v>
      </c>
      <c r="I95" t="s">
        <v>8</v>
      </c>
      <c r="J95" t="s">
        <v>9</v>
      </c>
      <c r="K95" t="s">
        <v>20</v>
      </c>
      <c r="L95" t="s">
        <v>20</v>
      </c>
      <c r="M95" s="1">
        <v>1056</v>
      </c>
      <c r="N95" t="s">
        <v>13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</row>
    <row r="96" spans="1:20" x14ac:dyDescent="0.25">
      <c r="A96">
        <v>523</v>
      </c>
      <c r="B96">
        <v>2</v>
      </c>
      <c r="C96">
        <v>2</v>
      </c>
      <c r="D96">
        <v>1530</v>
      </c>
      <c r="E96">
        <f t="shared" si="1"/>
        <v>1</v>
      </c>
      <c r="F96" t="s">
        <v>20</v>
      </c>
      <c r="G96" t="s">
        <v>20</v>
      </c>
      <c r="H96" t="s">
        <v>20</v>
      </c>
      <c r="I96" t="s">
        <v>8</v>
      </c>
      <c r="J96" t="s">
        <v>9</v>
      </c>
      <c r="K96" t="s">
        <v>20</v>
      </c>
      <c r="L96" t="s">
        <v>20</v>
      </c>
      <c r="M96" s="1">
        <v>3014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</row>
    <row r="97" spans="1:20" x14ac:dyDescent="0.25">
      <c r="A97">
        <v>524</v>
      </c>
      <c r="B97">
        <v>1</v>
      </c>
      <c r="C97">
        <v>1</v>
      </c>
      <c r="D97">
        <v>650</v>
      </c>
      <c r="E97">
        <f t="shared" si="1"/>
        <v>1</v>
      </c>
      <c r="F97" t="s">
        <v>20</v>
      </c>
      <c r="G97" t="s">
        <v>20</v>
      </c>
      <c r="H97" t="s">
        <v>7</v>
      </c>
      <c r="I97" t="s">
        <v>20</v>
      </c>
      <c r="J97" t="s">
        <v>20</v>
      </c>
      <c r="K97" t="s">
        <v>20</v>
      </c>
      <c r="L97" t="s">
        <v>20</v>
      </c>
      <c r="M97">
        <v>738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</row>
    <row r="98" spans="1:20" x14ac:dyDescent="0.25">
      <c r="A98">
        <v>526</v>
      </c>
      <c r="B98">
        <v>4</v>
      </c>
      <c r="C98">
        <v>3</v>
      </c>
      <c r="D98">
        <v>1490</v>
      </c>
      <c r="E98">
        <f t="shared" si="1"/>
        <v>1</v>
      </c>
      <c r="F98" t="s">
        <v>5</v>
      </c>
      <c r="G98" t="s">
        <v>6</v>
      </c>
      <c r="H98" t="s">
        <v>20</v>
      </c>
      <c r="I98" t="s">
        <v>8</v>
      </c>
      <c r="J98" t="s">
        <v>20</v>
      </c>
      <c r="K98" t="s">
        <v>20</v>
      </c>
      <c r="L98" t="s">
        <v>11</v>
      </c>
      <c r="M98">
        <v>189</v>
      </c>
      <c r="N98" t="s">
        <v>20</v>
      </c>
      <c r="O98" t="s">
        <v>14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</row>
    <row r="99" spans="1:20" x14ac:dyDescent="0.25">
      <c r="A99">
        <v>528</v>
      </c>
      <c r="B99">
        <v>1</v>
      </c>
      <c r="C99">
        <v>1</v>
      </c>
      <c r="D99">
        <v>390</v>
      </c>
      <c r="E99">
        <f t="shared" si="1"/>
        <v>1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10</v>
      </c>
      <c r="L99" t="s">
        <v>20</v>
      </c>
      <c r="M99">
        <v>365</v>
      </c>
      <c r="N99" t="s">
        <v>20</v>
      </c>
      <c r="O99" t="s">
        <v>20</v>
      </c>
      <c r="P99" t="s">
        <v>15</v>
      </c>
      <c r="Q99" t="s">
        <v>20</v>
      </c>
      <c r="R99" t="s">
        <v>20</v>
      </c>
      <c r="S99" t="s">
        <v>20</v>
      </c>
      <c r="T99" t="s">
        <v>20</v>
      </c>
    </row>
    <row r="100" spans="1:20" x14ac:dyDescent="0.25">
      <c r="A100">
        <v>535</v>
      </c>
      <c r="B100">
        <v>3</v>
      </c>
      <c r="C100">
        <v>1</v>
      </c>
      <c r="D100">
        <v>478</v>
      </c>
      <c r="E100">
        <f t="shared" si="1"/>
        <v>1</v>
      </c>
      <c r="F100" t="s">
        <v>20</v>
      </c>
      <c r="G100" t="s">
        <v>6</v>
      </c>
      <c r="H100" t="s">
        <v>20</v>
      </c>
      <c r="I100" t="s">
        <v>20</v>
      </c>
      <c r="J100" t="s">
        <v>9</v>
      </c>
      <c r="K100" t="s">
        <v>10</v>
      </c>
      <c r="L100" t="s">
        <v>11</v>
      </c>
      <c r="M100" s="1">
        <v>1066</v>
      </c>
      <c r="N100" t="s">
        <v>13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</row>
    <row r="101" spans="1:20" x14ac:dyDescent="0.25">
      <c r="A101">
        <v>536</v>
      </c>
      <c r="B101">
        <v>1</v>
      </c>
      <c r="C101">
        <v>0</v>
      </c>
      <c r="D101">
        <v>1490</v>
      </c>
      <c r="E101">
        <f t="shared" si="1"/>
        <v>1</v>
      </c>
      <c r="F101" t="s">
        <v>20</v>
      </c>
      <c r="G101" t="s">
        <v>6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>
        <v>812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</row>
    <row r="102" spans="1:20" x14ac:dyDescent="0.25">
      <c r="A102">
        <v>538</v>
      </c>
      <c r="B102">
        <v>4</v>
      </c>
      <c r="C102">
        <v>3</v>
      </c>
      <c r="D102">
        <v>375</v>
      </c>
      <c r="E102">
        <f t="shared" si="1"/>
        <v>1</v>
      </c>
      <c r="F102" t="s">
        <v>5</v>
      </c>
      <c r="G102" t="s">
        <v>6</v>
      </c>
      <c r="H102" t="s">
        <v>20</v>
      </c>
      <c r="I102" t="s">
        <v>8</v>
      </c>
      <c r="J102" t="s">
        <v>20</v>
      </c>
      <c r="K102" t="s">
        <v>20</v>
      </c>
      <c r="L102" t="s">
        <v>11</v>
      </c>
      <c r="M102">
        <v>512</v>
      </c>
      <c r="N102" t="s">
        <v>13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</row>
    <row r="103" spans="1:20" x14ac:dyDescent="0.25">
      <c r="A103">
        <v>540</v>
      </c>
      <c r="B103">
        <v>1</v>
      </c>
      <c r="C103">
        <v>1</v>
      </c>
      <c r="D103">
        <v>0</v>
      </c>
      <c r="E103">
        <f t="shared" si="1"/>
        <v>0</v>
      </c>
      <c r="F103" t="s">
        <v>20</v>
      </c>
      <c r="G103" t="s">
        <v>20</v>
      </c>
      <c r="H103" t="s">
        <v>7</v>
      </c>
      <c r="I103" t="s">
        <v>20</v>
      </c>
      <c r="J103" t="s">
        <v>20</v>
      </c>
      <c r="K103" t="s">
        <v>20</v>
      </c>
      <c r="L103" t="s">
        <v>20</v>
      </c>
      <c r="M103">
        <v>404</v>
      </c>
      <c r="N103" t="s">
        <v>20</v>
      </c>
      <c r="O103" t="s">
        <v>20</v>
      </c>
      <c r="P103" t="s">
        <v>15</v>
      </c>
      <c r="Q103" t="s">
        <v>20</v>
      </c>
      <c r="R103" t="s">
        <v>20</v>
      </c>
      <c r="S103" t="s">
        <v>20</v>
      </c>
      <c r="T103" t="s">
        <v>20</v>
      </c>
    </row>
    <row r="104" spans="1:20" x14ac:dyDescent="0.25">
      <c r="A104">
        <v>543</v>
      </c>
      <c r="B104">
        <v>1</v>
      </c>
      <c r="C104">
        <v>0</v>
      </c>
      <c r="D104">
        <v>399</v>
      </c>
      <c r="E104">
        <f t="shared" si="1"/>
        <v>1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10</v>
      </c>
      <c r="L104" t="s">
        <v>20</v>
      </c>
      <c r="M104">
        <v>576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</row>
    <row r="105" spans="1:20" x14ac:dyDescent="0.25">
      <c r="A105">
        <v>552</v>
      </c>
      <c r="B105">
        <v>1</v>
      </c>
      <c r="C105">
        <v>0</v>
      </c>
      <c r="D105">
        <v>0</v>
      </c>
      <c r="E105">
        <f t="shared" si="1"/>
        <v>0</v>
      </c>
      <c r="F105" t="s">
        <v>20</v>
      </c>
      <c r="G105" t="s">
        <v>20</v>
      </c>
      <c r="H105" t="s">
        <v>20</v>
      </c>
      <c r="I105" t="s">
        <v>20</v>
      </c>
      <c r="J105" t="s">
        <v>9</v>
      </c>
      <c r="K105" t="s">
        <v>20</v>
      </c>
      <c r="L105" t="s">
        <v>20</v>
      </c>
      <c r="M105">
        <v>127</v>
      </c>
      <c r="N105" t="s">
        <v>20</v>
      </c>
      <c r="O105" t="s">
        <v>20</v>
      </c>
      <c r="P105" t="s">
        <v>15</v>
      </c>
      <c r="Q105" t="s">
        <v>20</v>
      </c>
      <c r="R105" t="s">
        <v>20</v>
      </c>
      <c r="S105" t="s">
        <v>20</v>
      </c>
      <c r="T105" t="s">
        <v>20</v>
      </c>
    </row>
    <row r="106" spans="1:20" x14ac:dyDescent="0.25">
      <c r="A106">
        <v>555</v>
      </c>
      <c r="B106">
        <v>11</v>
      </c>
      <c r="C106">
        <v>6</v>
      </c>
      <c r="D106">
        <v>547</v>
      </c>
      <c r="E106">
        <f t="shared" si="1"/>
        <v>1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s="1">
        <v>1101</v>
      </c>
      <c r="N106" t="s">
        <v>13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</row>
    <row r="107" spans="1:20" x14ac:dyDescent="0.25">
      <c r="A107">
        <v>557</v>
      </c>
      <c r="B107">
        <v>4</v>
      </c>
      <c r="C107">
        <v>4</v>
      </c>
      <c r="D107">
        <v>406</v>
      </c>
      <c r="E107">
        <f t="shared" si="1"/>
        <v>1</v>
      </c>
      <c r="F107" t="s">
        <v>20</v>
      </c>
      <c r="G107" t="s">
        <v>20</v>
      </c>
      <c r="H107" t="s">
        <v>7</v>
      </c>
      <c r="I107" t="s">
        <v>20</v>
      </c>
      <c r="J107" t="s">
        <v>20</v>
      </c>
      <c r="K107" t="s">
        <v>10</v>
      </c>
      <c r="L107" t="s">
        <v>20</v>
      </c>
      <c r="M107" s="1">
        <v>1806</v>
      </c>
      <c r="N107" t="s">
        <v>20</v>
      </c>
      <c r="O107" t="s">
        <v>20</v>
      </c>
      <c r="P107" t="s">
        <v>15</v>
      </c>
      <c r="Q107" t="s">
        <v>20</v>
      </c>
      <c r="R107" t="s">
        <v>20</v>
      </c>
      <c r="S107" t="s">
        <v>20</v>
      </c>
      <c r="T107" t="s">
        <v>20</v>
      </c>
    </row>
    <row r="108" spans="1:20" x14ac:dyDescent="0.25">
      <c r="A108">
        <v>560</v>
      </c>
      <c r="B108">
        <v>1</v>
      </c>
      <c r="C108">
        <v>1</v>
      </c>
      <c r="D108">
        <v>299</v>
      </c>
      <c r="E108">
        <f t="shared" si="1"/>
        <v>1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11</v>
      </c>
      <c r="M108" s="1">
        <v>1516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</row>
    <row r="109" spans="1:20" x14ac:dyDescent="0.25">
      <c r="A109">
        <v>561</v>
      </c>
      <c r="B109">
        <v>0</v>
      </c>
      <c r="C109">
        <v>0</v>
      </c>
      <c r="D109">
        <v>499</v>
      </c>
      <c r="E109">
        <f t="shared" si="1"/>
        <v>1</v>
      </c>
      <c r="F109" t="s">
        <v>5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>
        <v>413</v>
      </c>
      <c r="N109" t="s">
        <v>20</v>
      </c>
      <c r="O109" t="s">
        <v>14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88" workbookViewId="0">
      <selection activeCell="B106" sqref="B106"/>
    </sheetView>
  </sheetViews>
  <sheetFormatPr defaultRowHeight="15" x14ac:dyDescent="0.25"/>
  <cols>
    <col min="1" max="1" width="10.5703125" bestFit="1" customWidth="1"/>
    <col min="2" max="2" width="7.85546875" bestFit="1" customWidth="1"/>
    <col min="3" max="3" width="13.7109375" bestFit="1" customWidth="1"/>
    <col min="4" max="4" width="12" bestFit="1" customWidth="1"/>
    <col min="5" max="5" width="6.5703125" bestFit="1" customWidth="1"/>
    <col min="6" max="6" width="8.140625" bestFit="1" customWidth="1"/>
    <col min="7" max="7" width="8.28515625" bestFit="1" customWidth="1"/>
    <col min="8" max="8" width="11.42578125" bestFit="1" customWidth="1"/>
    <col min="9" max="9" width="9" bestFit="1" customWidth="1"/>
    <col min="10" max="10" width="6.42578125" bestFit="1" customWidth="1"/>
    <col min="11" max="11" width="8.7109375" bestFit="1" customWidth="1"/>
    <col min="12" max="12" width="7.42578125" bestFit="1" customWidth="1"/>
    <col min="13" max="13" width="17.85546875" bestFit="1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11</v>
      </c>
      <c r="C2">
        <v>6</v>
      </c>
      <c r="D2">
        <v>547</v>
      </c>
      <c r="E2">
        <v>1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>
        <v>1101</v>
      </c>
    </row>
    <row r="3" spans="1:13" x14ac:dyDescent="0.25">
      <c r="B3">
        <v>4</v>
      </c>
      <c r="C3">
        <v>3</v>
      </c>
      <c r="D3">
        <v>375</v>
      </c>
      <c r="E3">
        <v>1</v>
      </c>
      <c r="F3" t="s">
        <v>5</v>
      </c>
      <c r="G3" t="s">
        <v>6</v>
      </c>
      <c r="H3" t="s">
        <v>20</v>
      </c>
      <c r="I3" t="s">
        <v>8</v>
      </c>
      <c r="J3" t="s">
        <v>20</v>
      </c>
      <c r="K3" t="s">
        <v>20</v>
      </c>
      <c r="L3" t="s">
        <v>11</v>
      </c>
      <c r="M3">
        <v>512</v>
      </c>
    </row>
    <row r="4" spans="1:13" x14ac:dyDescent="0.25">
      <c r="B4">
        <v>3</v>
      </c>
      <c r="C4">
        <v>1</v>
      </c>
      <c r="D4">
        <v>478</v>
      </c>
      <c r="E4">
        <v>1</v>
      </c>
      <c r="F4" t="s">
        <v>20</v>
      </c>
      <c r="G4" t="s">
        <v>6</v>
      </c>
      <c r="H4" t="s">
        <v>20</v>
      </c>
      <c r="I4" t="s">
        <v>20</v>
      </c>
      <c r="J4" t="s">
        <v>9</v>
      </c>
      <c r="K4" t="s">
        <v>10</v>
      </c>
      <c r="L4" t="s">
        <v>11</v>
      </c>
      <c r="M4">
        <v>1066</v>
      </c>
    </row>
    <row r="5" spans="1:13" x14ac:dyDescent="0.25">
      <c r="B5">
        <v>1</v>
      </c>
      <c r="C5">
        <v>1</v>
      </c>
      <c r="D5">
        <v>0</v>
      </c>
      <c r="E5">
        <v>0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232</v>
      </c>
    </row>
    <row r="6" spans="1:13" x14ac:dyDescent="0.25">
      <c r="B6">
        <v>1</v>
      </c>
      <c r="C6">
        <v>1</v>
      </c>
      <c r="D6">
        <v>720</v>
      </c>
      <c r="E6">
        <v>1</v>
      </c>
      <c r="F6" t="s">
        <v>20</v>
      </c>
      <c r="G6" t="s">
        <v>20</v>
      </c>
      <c r="H6" t="s">
        <v>20</v>
      </c>
      <c r="I6" t="s">
        <v>8</v>
      </c>
      <c r="J6" t="s">
        <v>9</v>
      </c>
      <c r="K6" t="s">
        <v>20</v>
      </c>
      <c r="L6" t="s">
        <v>20</v>
      </c>
      <c r="M6">
        <v>1056</v>
      </c>
    </row>
    <row r="7" spans="1:13" x14ac:dyDescent="0.25">
      <c r="B7">
        <v>13</v>
      </c>
      <c r="C7">
        <v>9</v>
      </c>
      <c r="D7">
        <v>808</v>
      </c>
      <c r="E7">
        <v>1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>
        <v>1379</v>
      </c>
    </row>
    <row r="8" spans="1:13" x14ac:dyDescent="0.25">
      <c r="B8">
        <v>3</v>
      </c>
      <c r="C8">
        <v>1</v>
      </c>
      <c r="D8">
        <v>369.66666670000001</v>
      </c>
      <c r="E8">
        <v>1</v>
      </c>
      <c r="F8" t="s">
        <v>20</v>
      </c>
      <c r="G8" t="s">
        <v>6</v>
      </c>
      <c r="H8" t="s">
        <v>20</v>
      </c>
      <c r="I8" t="s">
        <v>20</v>
      </c>
      <c r="J8" t="s">
        <v>20</v>
      </c>
      <c r="K8" t="s">
        <v>20</v>
      </c>
      <c r="L8" t="s">
        <v>11</v>
      </c>
      <c r="M8">
        <v>1036</v>
      </c>
    </row>
    <row r="9" spans="1:13" x14ac:dyDescent="0.25">
      <c r="B9">
        <v>1</v>
      </c>
      <c r="C9">
        <v>1</v>
      </c>
      <c r="D9">
        <v>529</v>
      </c>
      <c r="E9">
        <v>1</v>
      </c>
      <c r="F9" t="s">
        <v>20</v>
      </c>
      <c r="G9" t="s">
        <v>6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935</v>
      </c>
    </row>
    <row r="10" spans="1:13" x14ac:dyDescent="0.25">
      <c r="B10">
        <v>5</v>
      </c>
      <c r="C10">
        <v>3</v>
      </c>
      <c r="D10">
        <v>435</v>
      </c>
      <c r="E10">
        <v>1</v>
      </c>
      <c r="F10" t="s">
        <v>20</v>
      </c>
      <c r="G10" t="s">
        <v>20</v>
      </c>
      <c r="H10" t="s">
        <v>20</v>
      </c>
      <c r="I10" t="s">
        <v>8</v>
      </c>
      <c r="J10" t="s">
        <v>9</v>
      </c>
      <c r="K10" t="s">
        <v>20</v>
      </c>
      <c r="L10" t="s">
        <v>11</v>
      </c>
      <c r="M10">
        <v>604</v>
      </c>
    </row>
    <row r="11" spans="1:13" x14ac:dyDescent="0.25">
      <c r="B11">
        <v>4</v>
      </c>
      <c r="C11">
        <v>2</v>
      </c>
      <c r="D11">
        <v>3299</v>
      </c>
      <c r="E11">
        <v>1</v>
      </c>
      <c r="F11" t="s">
        <v>20</v>
      </c>
      <c r="G11" t="s">
        <v>20</v>
      </c>
      <c r="H11" t="s">
        <v>7</v>
      </c>
      <c r="I11" t="s">
        <v>20</v>
      </c>
      <c r="J11" t="s">
        <v>9</v>
      </c>
      <c r="K11" t="s">
        <v>10</v>
      </c>
      <c r="L11" t="s">
        <v>11</v>
      </c>
      <c r="M11">
        <v>1295</v>
      </c>
    </row>
    <row r="12" spans="1:13" x14ac:dyDescent="0.25">
      <c r="B12">
        <v>3</v>
      </c>
      <c r="C12">
        <v>2</v>
      </c>
      <c r="D12">
        <v>699</v>
      </c>
      <c r="E12">
        <v>1</v>
      </c>
      <c r="F12" t="s">
        <v>20</v>
      </c>
      <c r="G12" t="s">
        <v>20</v>
      </c>
      <c r="H12" t="s">
        <v>7</v>
      </c>
      <c r="I12" t="s">
        <v>20</v>
      </c>
      <c r="J12" t="s">
        <v>20</v>
      </c>
      <c r="K12" t="s">
        <v>10</v>
      </c>
      <c r="L12" t="s">
        <v>11</v>
      </c>
      <c r="M12">
        <v>409</v>
      </c>
    </row>
    <row r="13" spans="1:13" x14ac:dyDescent="0.25">
      <c r="B13">
        <v>2</v>
      </c>
      <c r="C13">
        <v>2</v>
      </c>
      <c r="D13">
        <v>543</v>
      </c>
      <c r="E13">
        <v>1</v>
      </c>
      <c r="F13" t="s">
        <v>20</v>
      </c>
      <c r="G13" t="s">
        <v>20</v>
      </c>
      <c r="H13" t="s">
        <v>20</v>
      </c>
      <c r="I13" t="s">
        <v>8</v>
      </c>
      <c r="J13" t="s">
        <v>20</v>
      </c>
      <c r="K13" t="s">
        <v>20</v>
      </c>
      <c r="L13" t="s">
        <v>11</v>
      </c>
      <c r="M13">
        <v>2226</v>
      </c>
    </row>
    <row r="14" spans="1:13" x14ac:dyDescent="0.25">
      <c r="B14">
        <v>1</v>
      </c>
      <c r="C14">
        <v>1</v>
      </c>
      <c r="D14">
        <v>290</v>
      </c>
      <c r="E14"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1882</v>
      </c>
    </row>
    <row r="15" spans="1:13" x14ac:dyDescent="0.25">
      <c r="B15">
        <v>8</v>
      </c>
      <c r="C15">
        <v>1</v>
      </c>
      <c r="D15">
        <v>0</v>
      </c>
      <c r="E15">
        <v>0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20</v>
      </c>
      <c r="M15">
        <v>574</v>
      </c>
    </row>
    <row r="16" spans="1:13" x14ac:dyDescent="0.25">
      <c r="B16">
        <v>1</v>
      </c>
      <c r="C16">
        <v>0</v>
      </c>
      <c r="D16">
        <v>0</v>
      </c>
      <c r="E16">
        <v>0</v>
      </c>
      <c r="F16" t="s">
        <v>20</v>
      </c>
      <c r="G16" t="s">
        <v>20</v>
      </c>
      <c r="H16" t="s">
        <v>20</v>
      </c>
      <c r="I16" t="s">
        <v>8</v>
      </c>
      <c r="J16" t="s">
        <v>20</v>
      </c>
      <c r="K16" t="s">
        <v>20</v>
      </c>
      <c r="L16" t="s">
        <v>20</v>
      </c>
      <c r="M16">
        <v>839</v>
      </c>
    </row>
    <row r="17" spans="1:13" x14ac:dyDescent="0.25">
      <c r="B17">
        <v>15</v>
      </c>
      <c r="C17">
        <v>4</v>
      </c>
      <c r="D17">
        <v>569</v>
      </c>
      <c r="E17">
        <v>1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463</v>
      </c>
    </row>
    <row r="18" spans="1:13" x14ac:dyDescent="0.25">
      <c r="B18">
        <v>1</v>
      </c>
      <c r="C18">
        <v>1</v>
      </c>
      <c r="D18">
        <v>0</v>
      </c>
      <c r="E18">
        <v>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10</v>
      </c>
      <c r="L18" t="s">
        <v>20</v>
      </c>
      <c r="M18">
        <v>215</v>
      </c>
    </row>
    <row r="19" spans="1:13" x14ac:dyDescent="0.25">
      <c r="B19">
        <v>7</v>
      </c>
      <c r="C19">
        <v>3</v>
      </c>
      <c r="D19">
        <v>578</v>
      </c>
      <c r="E19">
        <v>1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20</v>
      </c>
      <c r="L19" t="s">
        <v>11</v>
      </c>
      <c r="M19">
        <v>744</v>
      </c>
    </row>
    <row r="20" spans="1:13" x14ac:dyDescent="0.25">
      <c r="B20">
        <v>1</v>
      </c>
      <c r="C20">
        <v>0</v>
      </c>
      <c r="D20">
        <v>490</v>
      </c>
      <c r="E20">
        <v>1</v>
      </c>
      <c r="F20" t="s">
        <v>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>
        <v>566</v>
      </c>
    </row>
    <row r="21" spans="1:13" x14ac:dyDescent="0.25">
      <c r="B21">
        <v>1</v>
      </c>
      <c r="C21">
        <v>1</v>
      </c>
      <c r="D21">
        <v>791</v>
      </c>
      <c r="E21">
        <v>1</v>
      </c>
      <c r="F21" t="s">
        <v>20</v>
      </c>
      <c r="G21" t="s">
        <v>20</v>
      </c>
      <c r="H21" t="s">
        <v>20</v>
      </c>
      <c r="I21" t="s">
        <v>8</v>
      </c>
      <c r="J21" t="s">
        <v>20</v>
      </c>
      <c r="K21" t="s">
        <v>20</v>
      </c>
      <c r="L21" t="s">
        <v>20</v>
      </c>
      <c r="M21">
        <v>1583</v>
      </c>
    </row>
    <row r="22" spans="1:13" x14ac:dyDescent="0.25">
      <c r="B22">
        <v>12</v>
      </c>
      <c r="C22">
        <v>7</v>
      </c>
      <c r="D22">
        <v>646</v>
      </c>
      <c r="E22">
        <v>1</v>
      </c>
      <c r="F22" t="s">
        <v>5</v>
      </c>
      <c r="G22" t="s">
        <v>20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>
        <v>1666</v>
      </c>
    </row>
    <row r="23" spans="1:13" x14ac:dyDescent="0.25">
      <c r="B23">
        <v>11</v>
      </c>
      <c r="C23">
        <v>6</v>
      </c>
      <c r="D23">
        <v>222</v>
      </c>
      <c r="E23">
        <v>1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>
        <v>1028</v>
      </c>
    </row>
    <row r="24" spans="1:13" x14ac:dyDescent="0.25">
      <c r="B24">
        <v>2</v>
      </c>
      <c r="C24">
        <v>2</v>
      </c>
      <c r="D24">
        <v>0</v>
      </c>
      <c r="E24">
        <v>0</v>
      </c>
      <c r="F24" t="s">
        <v>20</v>
      </c>
      <c r="G24" t="s">
        <v>6</v>
      </c>
      <c r="H24" t="s">
        <v>20</v>
      </c>
      <c r="I24" t="s">
        <v>20</v>
      </c>
      <c r="J24" t="s">
        <v>9</v>
      </c>
      <c r="K24" t="s">
        <v>20</v>
      </c>
      <c r="L24" t="s">
        <v>20</v>
      </c>
      <c r="M24">
        <v>412</v>
      </c>
    </row>
    <row r="25" spans="1:13" x14ac:dyDescent="0.25">
      <c r="B25">
        <v>8</v>
      </c>
      <c r="C25">
        <v>4</v>
      </c>
      <c r="D25">
        <v>168</v>
      </c>
      <c r="E25">
        <v>1</v>
      </c>
      <c r="F25" t="s">
        <v>5</v>
      </c>
      <c r="G25" t="s">
        <v>6</v>
      </c>
      <c r="H25" t="s">
        <v>20</v>
      </c>
      <c r="I25" t="s">
        <v>8</v>
      </c>
      <c r="J25" t="s">
        <v>9</v>
      </c>
      <c r="K25" t="s">
        <v>20</v>
      </c>
      <c r="L25" t="s">
        <v>20</v>
      </c>
      <c r="M25">
        <v>644</v>
      </c>
    </row>
    <row r="26" spans="1:13" x14ac:dyDescent="0.25">
      <c r="B26">
        <v>5</v>
      </c>
      <c r="C26">
        <v>3</v>
      </c>
      <c r="D26">
        <v>1188</v>
      </c>
      <c r="E26">
        <v>1</v>
      </c>
      <c r="F26" t="s">
        <v>20</v>
      </c>
      <c r="G26" t="s">
        <v>20</v>
      </c>
      <c r="H26" t="s">
        <v>7</v>
      </c>
      <c r="I26" t="s">
        <v>8</v>
      </c>
      <c r="J26" t="s">
        <v>9</v>
      </c>
      <c r="K26" t="s">
        <v>20</v>
      </c>
      <c r="L26" t="s">
        <v>11</v>
      </c>
      <c r="M26">
        <v>877</v>
      </c>
    </row>
    <row r="27" spans="1:13" x14ac:dyDescent="0.25">
      <c r="B27">
        <v>8</v>
      </c>
      <c r="C27">
        <v>4</v>
      </c>
      <c r="D27">
        <v>287</v>
      </c>
      <c r="E27">
        <v>1</v>
      </c>
      <c r="F27" t="s">
        <v>5</v>
      </c>
      <c r="G27" t="s">
        <v>20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>
        <v>440</v>
      </c>
    </row>
    <row r="28" spans="1:13" x14ac:dyDescent="0.25">
      <c r="B28">
        <v>3</v>
      </c>
      <c r="C28">
        <v>2</v>
      </c>
      <c r="D28">
        <v>2908</v>
      </c>
      <c r="E28">
        <v>1</v>
      </c>
      <c r="F28" t="s">
        <v>20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20</v>
      </c>
      <c r="M28">
        <v>865</v>
      </c>
    </row>
    <row r="29" spans="1:13" x14ac:dyDescent="0.25">
      <c r="B29">
        <v>16</v>
      </c>
      <c r="C29">
        <v>5</v>
      </c>
      <c r="D29">
        <v>518</v>
      </c>
      <c r="E29">
        <v>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>
        <v>819</v>
      </c>
    </row>
    <row r="30" spans="1:13" x14ac:dyDescent="0.25">
      <c r="A30" t="s">
        <v>103</v>
      </c>
      <c r="B30">
        <v>3</v>
      </c>
      <c r="C30">
        <v>1</v>
      </c>
      <c r="D30">
        <v>0</v>
      </c>
      <c r="E30">
        <v>0</v>
      </c>
      <c r="F30" t="s">
        <v>20</v>
      </c>
      <c r="G30" t="s">
        <v>20</v>
      </c>
      <c r="H30" t="s">
        <v>20</v>
      </c>
      <c r="I30" t="s">
        <v>8</v>
      </c>
      <c r="J30" t="s">
        <v>9</v>
      </c>
      <c r="K30" t="s">
        <v>20</v>
      </c>
      <c r="L30" t="s">
        <v>20</v>
      </c>
      <c r="M30">
        <v>790</v>
      </c>
    </row>
    <row r="31" spans="1:13" x14ac:dyDescent="0.25">
      <c r="B31">
        <v>0</v>
      </c>
      <c r="C31">
        <v>0</v>
      </c>
      <c r="D31">
        <v>499</v>
      </c>
      <c r="E31">
        <v>1</v>
      </c>
      <c r="F31" t="s">
        <v>5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>
        <v>413</v>
      </c>
    </row>
    <row r="32" spans="1:13" x14ac:dyDescent="0.25">
      <c r="B32">
        <v>4</v>
      </c>
      <c r="C32">
        <v>3</v>
      </c>
      <c r="D32">
        <v>1490</v>
      </c>
      <c r="E32">
        <v>1</v>
      </c>
      <c r="F32" t="s">
        <v>5</v>
      </c>
      <c r="G32" t="s">
        <v>6</v>
      </c>
      <c r="H32" t="s">
        <v>20</v>
      </c>
      <c r="I32" t="s">
        <v>8</v>
      </c>
      <c r="J32" t="s">
        <v>20</v>
      </c>
      <c r="K32" t="s">
        <v>20</v>
      </c>
      <c r="L32" t="s">
        <v>11</v>
      </c>
      <c r="M32">
        <v>189</v>
      </c>
    </row>
    <row r="33" spans="2:13" x14ac:dyDescent="0.25">
      <c r="B33">
        <v>3</v>
      </c>
      <c r="C33">
        <v>2</v>
      </c>
      <c r="D33">
        <v>499</v>
      </c>
      <c r="E33">
        <v>1</v>
      </c>
      <c r="F33" t="s">
        <v>5</v>
      </c>
      <c r="G33" t="s">
        <v>6</v>
      </c>
      <c r="H33" t="s">
        <v>7</v>
      </c>
      <c r="I33" t="s">
        <v>20</v>
      </c>
      <c r="J33" t="s">
        <v>20</v>
      </c>
      <c r="K33" t="s">
        <v>20</v>
      </c>
      <c r="L33" t="s">
        <v>20</v>
      </c>
      <c r="M33">
        <v>256</v>
      </c>
    </row>
    <row r="34" spans="2:13" x14ac:dyDescent="0.25">
      <c r="B34">
        <v>1</v>
      </c>
      <c r="C34">
        <v>0</v>
      </c>
      <c r="D34">
        <v>0</v>
      </c>
      <c r="E34">
        <v>0</v>
      </c>
      <c r="F34" t="s">
        <v>5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>
        <v>1763</v>
      </c>
    </row>
    <row r="35" spans="2:13" x14ac:dyDescent="0.25">
      <c r="B35">
        <v>2</v>
      </c>
      <c r="C35">
        <v>2</v>
      </c>
      <c r="D35">
        <v>0</v>
      </c>
      <c r="E35">
        <v>0</v>
      </c>
      <c r="F35" t="s">
        <v>5</v>
      </c>
      <c r="G35" t="s">
        <v>20</v>
      </c>
      <c r="H35" t="s">
        <v>20</v>
      </c>
      <c r="I35" t="s">
        <v>20</v>
      </c>
      <c r="J35" t="s">
        <v>20</v>
      </c>
      <c r="K35" t="s">
        <v>10</v>
      </c>
      <c r="L35" t="s">
        <v>20</v>
      </c>
      <c r="M35">
        <v>579</v>
      </c>
    </row>
    <row r="36" spans="2:13" x14ac:dyDescent="0.25">
      <c r="B36">
        <v>2</v>
      </c>
      <c r="C36">
        <v>1</v>
      </c>
      <c r="D36">
        <v>550</v>
      </c>
      <c r="E36">
        <v>1</v>
      </c>
      <c r="F36" t="s">
        <v>20</v>
      </c>
      <c r="G36" t="s">
        <v>20</v>
      </c>
      <c r="H36" t="s">
        <v>7</v>
      </c>
      <c r="I36" t="s">
        <v>8</v>
      </c>
      <c r="J36" t="s">
        <v>20</v>
      </c>
      <c r="K36" t="s">
        <v>20</v>
      </c>
      <c r="L36" t="s">
        <v>20</v>
      </c>
      <c r="M36">
        <v>830</v>
      </c>
    </row>
    <row r="37" spans="2:13" x14ac:dyDescent="0.25">
      <c r="B37">
        <v>1</v>
      </c>
      <c r="C37">
        <v>1</v>
      </c>
      <c r="D37">
        <v>922</v>
      </c>
      <c r="E37">
        <v>1</v>
      </c>
      <c r="F37" t="s">
        <v>5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>
        <v>606</v>
      </c>
    </row>
    <row r="38" spans="2:13" x14ac:dyDescent="0.25">
      <c r="B38" t="s">
        <v>20</v>
      </c>
      <c r="C38" t="s">
        <v>20</v>
      </c>
      <c r="D38">
        <v>0</v>
      </c>
      <c r="E38">
        <v>0</v>
      </c>
      <c r="F38" t="s">
        <v>5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11</v>
      </c>
      <c r="M38">
        <v>2002</v>
      </c>
    </row>
    <row r="39" spans="2:13" x14ac:dyDescent="0.25">
      <c r="B39">
        <v>2</v>
      </c>
      <c r="C39">
        <v>2</v>
      </c>
      <c r="D39">
        <v>0</v>
      </c>
      <c r="E39">
        <v>0</v>
      </c>
      <c r="F39" t="s">
        <v>5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>
        <v>1569</v>
      </c>
    </row>
    <row r="40" spans="2:13" x14ac:dyDescent="0.25">
      <c r="B40">
        <v>1</v>
      </c>
      <c r="C40">
        <v>0</v>
      </c>
      <c r="D40">
        <v>270</v>
      </c>
      <c r="E40">
        <v>1</v>
      </c>
      <c r="F40" t="s">
        <v>20</v>
      </c>
      <c r="G40" t="s">
        <v>20</v>
      </c>
      <c r="H40" t="s">
        <v>20</v>
      </c>
      <c r="I40" t="s">
        <v>20</v>
      </c>
      <c r="J40" t="s">
        <v>9</v>
      </c>
      <c r="K40" t="s">
        <v>20</v>
      </c>
      <c r="L40" t="s">
        <v>20</v>
      </c>
      <c r="M40">
        <v>1087</v>
      </c>
    </row>
    <row r="41" spans="2:13" x14ac:dyDescent="0.25">
      <c r="B41">
        <v>1</v>
      </c>
      <c r="C41">
        <v>1</v>
      </c>
      <c r="D41">
        <v>0</v>
      </c>
      <c r="E41">
        <v>0</v>
      </c>
      <c r="F41" t="s">
        <v>20</v>
      </c>
      <c r="G41" t="s">
        <v>6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>
        <v>1156</v>
      </c>
    </row>
    <row r="42" spans="2:13" x14ac:dyDescent="0.25">
      <c r="B42">
        <v>1</v>
      </c>
      <c r="C42">
        <v>0</v>
      </c>
      <c r="D42">
        <v>1599</v>
      </c>
      <c r="E42">
        <v>1</v>
      </c>
      <c r="F42" t="s">
        <v>20</v>
      </c>
      <c r="G42" t="s">
        <v>20</v>
      </c>
      <c r="H42" t="s">
        <v>20</v>
      </c>
      <c r="I42" t="s">
        <v>20</v>
      </c>
      <c r="J42" t="s">
        <v>20</v>
      </c>
      <c r="K42" t="s">
        <v>10</v>
      </c>
      <c r="L42" t="s">
        <v>20</v>
      </c>
      <c r="M42">
        <v>290</v>
      </c>
    </row>
    <row r="43" spans="2:13" x14ac:dyDescent="0.25">
      <c r="B43">
        <v>1</v>
      </c>
      <c r="C43">
        <v>1</v>
      </c>
      <c r="D43">
        <v>790</v>
      </c>
      <c r="E43">
        <v>1</v>
      </c>
      <c r="F43" t="s">
        <v>20</v>
      </c>
      <c r="G43" t="s">
        <v>20</v>
      </c>
      <c r="H43" t="s">
        <v>7</v>
      </c>
      <c r="I43" t="s">
        <v>20</v>
      </c>
      <c r="J43" t="s">
        <v>20</v>
      </c>
      <c r="K43" t="s">
        <v>20</v>
      </c>
      <c r="L43" t="s">
        <v>20</v>
      </c>
      <c r="M43">
        <v>695</v>
      </c>
    </row>
    <row r="44" spans="2:13" x14ac:dyDescent="0.25">
      <c r="B44">
        <v>1</v>
      </c>
      <c r="C44">
        <v>1</v>
      </c>
      <c r="D44">
        <v>0</v>
      </c>
      <c r="E44">
        <v>0</v>
      </c>
      <c r="F44" t="s">
        <v>20</v>
      </c>
      <c r="G44" t="s">
        <v>20</v>
      </c>
      <c r="H44" t="s">
        <v>7</v>
      </c>
      <c r="I44" t="s">
        <v>20</v>
      </c>
      <c r="J44" t="s">
        <v>20</v>
      </c>
      <c r="K44" t="s">
        <v>20</v>
      </c>
      <c r="L44" t="s">
        <v>20</v>
      </c>
      <c r="M44">
        <v>364</v>
      </c>
    </row>
    <row r="45" spans="2:13" x14ac:dyDescent="0.25">
      <c r="B45">
        <v>9</v>
      </c>
      <c r="C45">
        <v>3</v>
      </c>
      <c r="D45">
        <v>74</v>
      </c>
      <c r="E45">
        <v>1</v>
      </c>
      <c r="F45" t="s">
        <v>5</v>
      </c>
      <c r="G45" t="s">
        <v>6</v>
      </c>
      <c r="H45" t="s">
        <v>7</v>
      </c>
      <c r="I45" t="s">
        <v>8</v>
      </c>
      <c r="J45" t="s">
        <v>20</v>
      </c>
      <c r="K45" t="s">
        <v>10</v>
      </c>
      <c r="L45" t="s">
        <v>20</v>
      </c>
      <c r="M45">
        <v>1552</v>
      </c>
    </row>
    <row r="46" spans="2:13" x14ac:dyDescent="0.25">
      <c r="B46">
        <v>4</v>
      </c>
      <c r="C46">
        <v>2</v>
      </c>
      <c r="D46">
        <v>115</v>
      </c>
      <c r="E46">
        <v>1</v>
      </c>
      <c r="F46" t="s">
        <v>20</v>
      </c>
      <c r="G46" t="s">
        <v>6</v>
      </c>
      <c r="H46" t="s">
        <v>20</v>
      </c>
      <c r="I46" t="s">
        <v>20</v>
      </c>
      <c r="J46" t="s">
        <v>9</v>
      </c>
      <c r="K46" t="s">
        <v>10</v>
      </c>
      <c r="L46" t="s">
        <v>11</v>
      </c>
      <c r="M46">
        <v>734</v>
      </c>
    </row>
    <row r="47" spans="2:13" x14ac:dyDescent="0.25">
      <c r="B47">
        <v>1</v>
      </c>
      <c r="C47">
        <v>0</v>
      </c>
      <c r="D47">
        <v>160</v>
      </c>
      <c r="E47">
        <v>1</v>
      </c>
      <c r="F47" t="s">
        <v>20</v>
      </c>
      <c r="G47" t="s">
        <v>6</v>
      </c>
      <c r="H47" t="s">
        <v>20</v>
      </c>
      <c r="I47" t="s">
        <v>20</v>
      </c>
      <c r="J47" t="s">
        <v>20</v>
      </c>
      <c r="K47" t="s">
        <v>10</v>
      </c>
      <c r="L47" t="s">
        <v>20</v>
      </c>
      <c r="M47">
        <v>1165</v>
      </c>
    </row>
    <row r="48" spans="2:13" x14ac:dyDescent="0.25">
      <c r="B48">
        <v>3</v>
      </c>
      <c r="C48">
        <v>1</v>
      </c>
      <c r="D48">
        <v>257</v>
      </c>
      <c r="E48">
        <v>1</v>
      </c>
      <c r="F48" t="s">
        <v>5</v>
      </c>
      <c r="G48" t="s">
        <v>20</v>
      </c>
      <c r="H48" t="s">
        <v>20</v>
      </c>
      <c r="I48" t="s">
        <v>20</v>
      </c>
      <c r="J48" t="s">
        <v>9</v>
      </c>
      <c r="K48" t="s">
        <v>10</v>
      </c>
      <c r="L48" t="s">
        <v>20</v>
      </c>
      <c r="M48">
        <v>799</v>
      </c>
    </row>
    <row r="49" spans="1:13" x14ac:dyDescent="0.25">
      <c r="B49">
        <v>1</v>
      </c>
      <c r="C49">
        <v>0</v>
      </c>
      <c r="D49">
        <v>499</v>
      </c>
      <c r="E49">
        <v>1</v>
      </c>
      <c r="F49" t="s">
        <v>20</v>
      </c>
      <c r="G49" t="s">
        <v>6</v>
      </c>
      <c r="H49" t="s">
        <v>20</v>
      </c>
      <c r="I49" t="s">
        <v>20</v>
      </c>
      <c r="J49" t="s">
        <v>20</v>
      </c>
      <c r="K49" t="s">
        <v>20</v>
      </c>
      <c r="L49" t="s">
        <v>11</v>
      </c>
      <c r="M49">
        <v>108</v>
      </c>
    </row>
    <row r="50" spans="1:13" x14ac:dyDescent="0.25">
      <c r="B50">
        <v>2</v>
      </c>
      <c r="C50">
        <v>0</v>
      </c>
      <c r="D50">
        <v>115</v>
      </c>
      <c r="E50">
        <v>1</v>
      </c>
      <c r="F50" t="s">
        <v>20</v>
      </c>
      <c r="G50" t="s">
        <v>6</v>
      </c>
      <c r="H50" t="s">
        <v>7</v>
      </c>
      <c r="I50" t="s">
        <v>20</v>
      </c>
      <c r="J50" t="s">
        <v>20</v>
      </c>
      <c r="K50" t="s">
        <v>20</v>
      </c>
      <c r="L50" t="s">
        <v>11</v>
      </c>
      <c r="M50">
        <v>712</v>
      </c>
    </row>
    <row r="51" spans="1:13" x14ac:dyDescent="0.25">
      <c r="B51">
        <v>2</v>
      </c>
      <c r="C51">
        <v>0</v>
      </c>
      <c r="D51">
        <v>399</v>
      </c>
      <c r="E51">
        <v>1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10</v>
      </c>
      <c r="L51" t="s">
        <v>11</v>
      </c>
      <c r="M51">
        <v>162</v>
      </c>
    </row>
    <row r="52" spans="1:13" x14ac:dyDescent="0.25">
      <c r="B52">
        <v>1</v>
      </c>
      <c r="C52">
        <v>1</v>
      </c>
      <c r="D52">
        <v>899</v>
      </c>
      <c r="E52">
        <v>1</v>
      </c>
      <c r="F52" t="s">
        <v>20</v>
      </c>
      <c r="G52" t="s">
        <v>6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1138</v>
      </c>
    </row>
    <row r="53" spans="1:13" x14ac:dyDescent="0.25">
      <c r="B53">
        <v>2</v>
      </c>
      <c r="C53">
        <v>1</v>
      </c>
      <c r="D53">
        <v>630</v>
      </c>
      <c r="E53">
        <v>1</v>
      </c>
      <c r="F53" t="s">
        <v>5</v>
      </c>
      <c r="G53" t="s">
        <v>20</v>
      </c>
      <c r="H53" t="s">
        <v>20</v>
      </c>
      <c r="I53" t="s">
        <v>20</v>
      </c>
      <c r="J53" t="s">
        <v>20</v>
      </c>
      <c r="K53" t="s">
        <v>10</v>
      </c>
      <c r="L53" t="s">
        <v>20</v>
      </c>
      <c r="M53">
        <v>948</v>
      </c>
    </row>
    <row r="54" spans="1:13" x14ac:dyDescent="0.25">
      <c r="B54">
        <v>1</v>
      </c>
      <c r="C54">
        <v>1</v>
      </c>
      <c r="D54">
        <v>0</v>
      </c>
      <c r="E54">
        <v>0</v>
      </c>
      <c r="F54" t="s">
        <v>20</v>
      </c>
      <c r="G54" t="s">
        <v>20</v>
      </c>
      <c r="H54" t="s">
        <v>20</v>
      </c>
      <c r="I54" t="s">
        <v>8</v>
      </c>
      <c r="J54" t="s">
        <v>20</v>
      </c>
      <c r="K54" t="s">
        <v>20</v>
      </c>
      <c r="L54" t="s">
        <v>20</v>
      </c>
      <c r="M54">
        <v>129</v>
      </c>
    </row>
    <row r="55" spans="1:13" x14ac:dyDescent="0.25">
      <c r="B55">
        <v>3</v>
      </c>
      <c r="C55">
        <v>0</v>
      </c>
      <c r="D55">
        <v>299</v>
      </c>
      <c r="E55">
        <v>1</v>
      </c>
      <c r="F55" t="s">
        <v>5</v>
      </c>
      <c r="G55" t="s">
        <v>20</v>
      </c>
      <c r="H55" t="s">
        <v>7</v>
      </c>
      <c r="I55" t="s">
        <v>20</v>
      </c>
      <c r="J55" t="s">
        <v>20</v>
      </c>
      <c r="K55" t="s">
        <v>10</v>
      </c>
      <c r="L55" t="s">
        <v>20</v>
      </c>
      <c r="M55">
        <v>482</v>
      </c>
    </row>
    <row r="56" spans="1:13" x14ac:dyDescent="0.25">
      <c r="B56">
        <v>0</v>
      </c>
      <c r="C56">
        <v>0</v>
      </c>
      <c r="D56">
        <v>580</v>
      </c>
      <c r="E56">
        <v>1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11</v>
      </c>
      <c r="M56">
        <v>520</v>
      </c>
    </row>
    <row r="57" spans="1:13" x14ac:dyDescent="0.25">
      <c r="B57">
        <v>2</v>
      </c>
      <c r="C57">
        <v>0</v>
      </c>
      <c r="D57">
        <v>160</v>
      </c>
      <c r="E57">
        <v>1</v>
      </c>
      <c r="F57" t="s">
        <v>5</v>
      </c>
      <c r="G57" t="s">
        <v>6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>
        <v>252</v>
      </c>
    </row>
    <row r="58" spans="1:13" x14ac:dyDescent="0.25">
      <c r="B58">
        <v>1</v>
      </c>
      <c r="C58">
        <v>0</v>
      </c>
      <c r="D58">
        <v>980</v>
      </c>
      <c r="E58">
        <v>1</v>
      </c>
      <c r="F58" t="s">
        <v>20</v>
      </c>
      <c r="G58" t="s">
        <v>6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1609</v>
      </c>
    </row>
    <row r="59" spans="1:13" x14ac:dyDescent="0.25">
      <c r="B59" t="s">
        <v>20</v>
      </c>
      <c r="C59" t="s">
        <v>20</v>
      </c>
      <c r="D59">
        <v>399</v>
      </c>
      <c r="E59">
        <v>1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11</v>
      </c>
      <c r="M59">
        <v>1280</v>
      </c>
    </row>
    <row r="60" spans="1:13" x14ac:dyDescent="0.25">
      <c r="B60">
        <v>8</v>
      </c>
      <c r="C60">
        <v>4</v>
      </c>
      <c r="D60">
        <v>184</v>
      </c>
      <c r="E60">
        <v>1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>
        <v>896</v>
      </c>
    </row>
    <row r="61" spans="1:13" x14ac:dyDescent="0.25">
      <c r="B61">
        <v>3</v>
      </c>
      <c r="C61">
        <v>1</v>
      </c>
      <c r="D61">
        <v>0</v>
      </c>
      <c r="E61">
        <v>0</v>
      </c>
      <c r="F61" t="s">
        <v>5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11</v>
      </c>
      <c r="M61">
        <v>808</v>
      </c>
    </row>
    <row r="62" spans="1:13" x14ac:dyDescent="0.25">
      <c r="A62" t="s">
        <v>15</v>
      </c>
      <c r="B62">
        <v>4</v>
      </c>
      <c r="C62">
        <v>4</v>
      </c>
      <c r="D62">
        <v>406</v>
      </c>
      <c r="E62">
        <v>1</v>
      </c>
      <c r="F62" t="s">
        <v>20</v>
      </c>
      <c r="G62" t="s">
        <v>20</v>
      </c>
      <c r="H62" t="s">
        <v>7</v>
      </c>
      <c r="I62" t="s">
        <v>20</v>
      </c>
      <c r="J62" t="s">
        <v>20</v>
      </c>
      <c r="K62" t="s">
        <v>10</v>
      </c>
      <c r="L62" t="s">
        <v>20</v>
      </c>
      <c r="M62">
        <v>1806</v>
      </c>
    </row>
    <row r="63" spans="1:13" x14ac:dyDescent="0.25">
      <c r="B63">
        <v>0</v>
      </c>
      <c r="C63">
        <v>0</v>
      </c>
      <c r="D63">
        <v>8100</v>
      </c>
      <c r="E63">
        <v>1</v>
      </c>
      <c r="F63" t="s">
        <v>5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>
        <v>456</v>
      </c>
    </row>
    <row r="64" spans="1:13" x14ac:dyDescent="0.25">
      <c r="B64">
        <v>1</v>
      </c>
      <c r="C64">
        <v>0</v>
      </c>
      <c r="D64">
        <v>0</v>
      </c>
      <c r="E64">
        <v>0</v>
      </c>
      <c r="F64" t="s">
        <v>20</v>
      </c>
      <c r="G64" t="s">
        <v>20</v>
      </c>
      <c r="H64" t="s">
        <v>20</v>
      </c>
      <c r="I64" t="s">
        <v>20</v>
      </c>
      <c r="J64" t="s">
        <v>9</v>
      </c>
      <c r="K64" t="s">
        <v>20</v>
      </c>
      <c r="L64" t="s">
        <v>20</v>
      </c>
      <c r="M64">
        <v>127</v>
      </c>
    </row>
    <row r="65" spans="1:13" x14ac:dyDescent="0.25">
      <c r="B65">
        <v>1</v>
      </c>
      <c r="C65">
        <v>1</v>
      </c>
      <c r="D65">
        <v>0</v>
      </c>
      <c r="E65">
        <v>0</v>
      </c>
      <c r="F65" t="s">
        <v>20</v>
      </c>
      <c r="G65" t="s">
        <v>20</v>
      </c>
      <c r="H65" t="s">
        <v>7</v>
      </c>
      <c r="I65" t="s">
        <v>20</v>
      </c>
      <c r="J65" t="s">
        <v>20</v>
      </c>
      <c r="K65" t="s">
        <v>20</v>
      </c>
      <c r="L65" t="s">
        <v>20</v>
      </c>
      <c r="M65">
        <v>404</v>
      </c>
    </row>
    <row r="66" spans="1:13" x14ac:dyDescent="0.25">
      <c r="B66">
        <v>1</v>
      </c>
      <c r="C66">
        <v>1</v>
      </c>
      <c r="D66">
        <v>390</v>
      </c>
      <c r="E66">
        <v>1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10</v>
      </c>
      <c r="L66" t="s">
        <v>20</v>
      </c>
      <c r="M66">
        <v>365</v>
      </c>
    </row>
    <row r="67" spans="1:13" x14ac:dyDescent="0.25">
      <c r="B67">
        <v>1</v>
      </c>
      <c r="C67">
        <v>1</v>
      </c>
      <c r="D67">
        <v>64.75</v>
      </c>
      <c r="E67">
        <v>1</v>
      </c>
      <c r="F67" t="s">
        <v>20</v>
      </c>
      <c r="G67" t="s">
        <v>20</v>
      </c>
      <c r="H67" t="s">
        <v>7</v>
      </c>
      <c r="I67" t="s">
        <v>20</v>
      </c>
      <c r="J67" t="s">
        <v>20</v>
      </c>
      <c r="K67" t="s">
        <v>20</v>
      </c>
      <c r="L67" t="s">
        <v>20</v>
      </c>
      <c r="M67">
        <v>1192</v>
      </c>
    </row>
    <row r="68" spans="1:13" x14ac:dyDescent="0.25">
      <c r="B68">
        <v>2</v>
      </c>
      <c r="C68">
        <v>1</v>
      </c>
      <c r="D68">
        <v>0</v>
      </c>
      <c r="E68">
        <v>0</v>
      </c>
      <c r="F68" t="s">
        <v>20</v>
      </c>
      <c r="G68" t="s">
        <v>20</v>
      </c>
      <c r="H68" t="s">
        <v>20</v>
      </c>
      <c r="I68" t="s">
        <v>8</v>
      </c>
      <c r="J68" t="s">
        <v>20</v>
      </c>
      <c r="K68" t="s">
        <v>20</v>
      </c>
      <c r="L68" t="s">
        <v>11</v>
      </c>
      <c r="M68">
        <v>357</v>
      </c>
    </row>
    <row r="69" spans="1:13" x14ac:dyDescent="0.25">
      <c r="B69">
        <v>1</v>
      </c>
      <c r="C69">
        <v>2</v>
      </c>
      <c r="D69">
        <v>114</v>
      </c>
      <c r="E69">
        <v>1</v>
      </c>
      <c r="F69" t="s">
        <v>5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11</v>
      </c>
      <c r="M69">
        <v>164</v>
      </c>
    </row>
    <row r="70" spans="1:13" x14ac:dyDescent="0.25">
      <c r="B70">
        <v>2</v>
      </c>
      <c r="C70">
        <v>1</v>
      </c>
      <c r="D70">
        <v>0</v>
      </c>
      <c r="E70">
        <v>0</v>
      </c>
      <c r="F70" t="s">
        <v>20</v>
      </c>
      <c r="G70" t="s">
        <v>6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>
        <v>284</v>
      </c>
    </row>
    <row r="71" spans="1:13" x14ac:dyDescent="0.25">
      <c r="B71">
        <v>1</v>
      </c>
      <c r="C71">
        <v>1</v>
      </c>
      <c r="D71">
        <v>708</v>
      </c>
      <c r="E71">
        <v>1</v>
      </c>
      <c r="F71" t="s">
        <v>20</v>
      </c>
      <c r="G71" t="s">
        <v>6</v>
      </c>
      <c r="H71" t="s">
        <v>7</v>
      </c>
      <c r="I71" t="s">
        <v>20</v>
      </c>
      <c r="J71" t="s">
        <v>9</v>
      </c>
      <c r="K71" t="s">
        <v>20</v>
      </c>
      <c r="L71" t="s">
        <v>20</v>
      </c>
      <c r="M71">
        <v>1160</v>
      </c>
    </row>
    <row r="72" spans="1:13" x14ac:dyDescent="0.25">
      <c r="B72">
        <v>0</v>
      </c>
      <c r="C72">
        <v>0</v>
      </c>
      <c r="D72">
        <v>160</v>
      </c>
      <c r="E72">
        <v>1</v>
      </c>
      <c r="F72" t="s">
        <v>5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>
        <v>376</v>
      </c>
    </row>
    <row r="73" spans="1:13" x14ac:dyDescent="0.25">
      <c r="B73">
        <v>1</v>
      </c>
      <c r="C73">
        <v>0</v>
      </c>
      <c r="D73">
        <v>0</v>
      </c>
      <c r="E73">
        <v>0</v>
      </c>
      <c r="F73" t="s">
        <v>20</v>
      </c>
      <c r="G73" t="s">
        <v>20</v>
      </c>
      <c r="H73" t="s">
        <v>7</v>
      </c>
      <c r="I73" t="s">
        <v>20</v>
      </c>
      <c r="J73" t="s">
        <v>20</v>
      </c>
      <c r="K73" t="s">
        <v>20</v>
      </c>
      <c r="L73" t="s">
        <v>20</v>
      </c>
      <c r="M73">
        <v>442</v>
      </c>
    </row>
    <row r="74" spans="1:13" x14ac:dyDescent="0.25">
      <c r="B74">
        <v>1</v>
      </c>
      <c r="C74">
        <v>1</v>
      </c>
      <c r="D74">
        <v>150</v>
      </c>
      <c r="E74">
        <v>1</v>
      </c>
      <c r="F74" t="s">
        <v>5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>
        <v>213</v>
      </c>
    </row>
    <row r="75" spans="1:13" x14ac:dyDescent="0.25">
      <c r="B75">
        <v>2</v>
      </c>
      <c r="C75">
        <v>0</v>
      </c>
      <c r="D75">
        <v>0</v>
      </c>
      <c r="E75">
        <v>0</v>
      </c>
      <c r="F75" t="s">
        <v>5</v>
      </c>
      <c r="G75" t="s">
        <v>20</v>
      </c>
      <c r="H75" t="s">
        <v>20</v>
      </c>
      <c r="I75" t="s">
        <v>20</v>
      </c>
      <c r="J75" t="s">
        <v>9</v>
      </c>
      <c r="K75" t="s">
        <v>20</v>
      </c>
      <c r="L75" t="s">
        <v>20</v>
      </c>
      <c r="M75">
        <v>1725</v>
      </c>
    </row>
    <row r="76" spans="1:13" x14ac:dyDescent="0.25">
      <c r="A76" t="s">
        <v>16</v>
      </c>
      <c r="B76">
        <v>2</v>
      </c>
      <c r="C76">
        <v>1</v>
      </c>
      <c r="D76">
        <v>570</v>
      </c>
      <c r="E76">
        <v>1</v>
      </c>
      <c r="F76" t="s">
        <v>20</v>
      </c>
      <c r="G76" t="s">
        <v>20</v>
      </c>
      <c r="H76" t="s">
        <v>20</v>
      </c>
      <c r="I76" t="s">
        <v>8</v>
      </c>
      <c r="J76" t="s">
        <v>9</v>
      </c>
      <c r="K76" t="s">
        <v>20</v>
      </c>
      <c r="L76" t="s">
        <v>20</v>
      </c>
      <c r="M76">
        <v>4344</v>
      </c>
    </row>
    <row r="77" spans="1:13" x14ac:dyDescent="0.25">
      <c r="B77">
        <v>1</v>
      </c>
      <c r="C77">
        <v>0</v>
      </c>
      <c r="D77">
        <v>0</v>
      </c>
      <c r="E77">
        <v>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11</v>
      </c>
      <c r="M77">
        <v>1711</v>
      </c>
    </row>
    <row r="78" spans="1:13" x14ac:dyDescent="0.25">
      <c r="B78">
        <v>1</v>
      </c>
      <c r="C78">
        <v>1</v>
      </c>
      <c r="D78">
        <v>123.33333330000001</v>
      </c>
      <c r="E78">
        <v>1</v>
      </c>
      <c r="F78" t="s">
        <v>20</v>
      </c>
      <c r="G78" t="s">
        <v>20</v>
      </c>
      <c r="H78" t="s">
        <v>20</v>
      </c>
      <c r="I78" t="s">
        <v>20</v>
      </c>
      <c r="J78" t="s">
        <v>9</v>
      </c>
      <c r="K78" t="s">
        <v>10</v>
      </c>
      <c r="L78" t="s">
        <v>20</v>
      </c>
      <c r="M78">
        <v>2114</v>
      </c>
    </row>
    <row r="79" spans="1:13" x14ac:dyDescent="0.25">
      <c r="A79" t="s">
        <v>17</v>
      </c>
      <c r="B79">
        <v>2</v>
      </c>
      <c r="C79">
        <v>1</v>
      </c>
      <c r="D79">
        <v>710</v>
      </c>
      <c r="E79">
        <v>1</v>
      </c>
      <c r="F79" t="s">
        <v>20</v>
      </c>
      <c r="G79" t="s">
        <v>20</v>
      </c>
      <c r="H79" t="s">
        <v>7</v>
      </c>
      <c r="I79" t="s">
        <v>20</v>
      </c>
      <c r="J79" t="s">
        <v>20</v>
      </c>
      <c r="K79" t="s">
        <v>20</v>
      </c>
      <c r="L79" t="s">
        <v>11</v>
      </c>
      <c r="M79">
        <v>188</v>
      </c>
    </row>
    <row r="80" spans="1:13" x14ac:dyDescent="0.25">
      <c r="B80">
        <v>1</v>
      </c>
      <c r="C80">
        <v>0</v>
      </c>
      <c r="D80">
        <v>0</v>
      </c>
      <c r="E80">
        <v>0</v>
      </c>
      <c r="F80" t="s">
        <v>5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>
        <v>541</v>
      </c>
    </row>
    <row r="81" spans="1:13" x14ac:dyDescent="0.25">
      <c r="B81">
        <v>2</v>
      </c>
      <c r="C81">
        <v>1</v>
      </c>
      <c r="D81">
        <v>0</v>
      </c>
      <c r="E81">
        <v>0</v>
      </c>
      <c r="F81" t="s">
        <v>20</v>
      </c>
      <c r="G81" t="s">
        <v>20</v>
      </c>
      <c r="H81" t="s">
        <v>7</v>
      </c>
      <c r="I81" t="s">
        <v>20</v>
      </c>
      <c r="J81" t="s">
        <v>9</v>
      </c>
      <c r="K81" t="s">
        <v>20</v>
      </c>
      <c r="L81" t="s">
        <v>20</v>
      </c>
      <c r="M81">
        <v>318</v>
      </c>
    </row>
    <row r="82" spans="1:13" x14ac:dyDescent="0.25">
      <c r="B82">
        <v>2</v>
      </c>
      <c r="C82">
        <v>1</v>
      </c>
      <c r="D82">
        <v>599</v>
      </c>
      <c r="E82">
        <v>1</v>
      </c>
      <c r="F82" t="s">
        <v>20</v>
      </c>
      <c r="G82" t="s">
        <v>20</v>
      </c>
      <c r="H82" t="s">
        <v>20</v>
      </c>
      <c r="I82" t="s">
        <v>20</v>
      </c>
      <c r="J82" t="s">
        <v>9</v>
      </c>
      <c r="K82" t="s">
        <v>10</v>
      </c>
      <c r="L82" t="s">
        <v>20</v>
      </c>
      <c r="M82">
        <v>332</v>
      </c>
    </row>
    <row r="83" spans="1:13" x14ac:dyDescent="0.25">
      <c r="B83">
        <v>2</v>
      </c>
      <c r="C83">
        <v>1</v>
      </c>
      <c r="D83">
        <v>255</v>
      </c>
      <c r="E83">
        <v>1</v>
      </c>
      <c r="F83" t="s">
        <v>20</v>
      </c>
      <c r="G83" t="s">
        <v>6</v>
      </c>
      <c r="H83" t="s">
        <v>20</v>
      </c>
      <c r="I83" t="s">
        <v>20</v>
      </c>
      <c r="J83" t="s">
        <v>20</v>
      </c>
      <c r="K83" t="s">
        <v>10</v>
      </c>
      <c r="L83" t="s">
        <v>20</v>
      </c>
      <c r="M83">
        <v>1107</v>
      </c>
    </row>
    <row r="84" spans="1:13" x14ac:dyDescent="0.25">
      <c r="A84" t="s">
        <v>18</v>
      </c>
      <c r="B84">
        <v>1</v>
      </c>
      <c r="C84">
        <v>0</v>
      </c>
      <c r="D84">
        <v>0</v>
      </c>
      <c r="E84">
        <v>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11</v>
      </c>
      <c r="M84">
        <v>75</v>
      </c>
    </row>
    <row r="85" spans="1:13" x14ac:dyDescent="0.25">
      <c r="B85">
        <v>1</v>
      </c>
      <c r="C85">
        <v>1</v>
      </c>
      <c r="D85">
        <v>0</v>
      </c>
      <c r="E85">
        <v>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11</v>
      </c>
      <c r="M85">
        <v>1193</v>
      </c>
    </row>
    <row r="86" spans="1:13" x14ac:dyDescent="0.25">
      <c r="B86">
        <v>2</v>
      </c>
      <c r="C86">
        <v>2</v>
      </c>
      <c r="D86">
        <v>699</v>
      </c>
      <c r="E86">
        <v>1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10</v>
      </c>
      <c r="L86" t="s">
        <v>20</v>
      </c>
      <c r="M86">
        <v>852</v>
      </c>
    </row>
    <row r="87" spans="1:13" x14ac:dyDescent="0.25">
      <c r="B87">
        <v>1</v>
      </c>
      <c r="C87">
        <v>0</v>
      </c>
      <c r="D87">
        <v>299</v>
      </c>
      <c r="E87">
        <v>1</v>
      </c>
      <c r="F87" t="s">
        <v>20</v>
      </c>
      <c r="G87" t="s">
        <v>20</v>
      </c>
      <c r="H87" t="s">
        <v>20</v>
      </c>
      <c r="I87" t="s">
        <v>20</v>
      </c>
      <c r="J87" t="s">
        <v>9</v>
      </c>
      <c r="K87" t="s">
        <v>20</v>
      </c>
      <c r="L87" t="s">
        <v>11</v>
      </c>
      <c r="M87">
        <v>1124</v>
      </c>
    </row>
    <row r="88" spans="1:13" x14ac:dyDescent="0.25">
      <c r="B88">
        <v>6</v>
      </c>
      <c r="C88">
        <v>5</v>
      </c>
      <c r="D88">
        <v>436.09090909999998</v>
      </c>
      <c r="E88">
        <v>1</v>
      </c>
      <c r="F88" t="s">
        <v>5</v>
      </c>
      <c r="G88" t="s">
        <v>20</v>
      </c>
      <c r="H88" t="s">
        <v>7</v>
      </c>
      <c r="I88" t="s">
        <v>20</v>
      </c>
      <c r="J88" t="s">
        <v>9</v>
      </c>
      <c r="K88" t="s">
        <v>10</v>
      </c>
      <c r="L88" t="s">
        <v>20</v>
      </c>
      <c r="M88">
        <v>846</v>
      </c>
    </row>
    <row r="89" spans="1:13" x14ac:dyDescent="0.25">
      <c r="A89" t="s">
        <v>19</v>
      </c>
      <c r="B89">
        <v>0</v>
      </c>
      <c r="C89">
        <v>0</v>
      </c>
      <c r="D89">
        <v>120</v>
      </c>
      <c r="E89">
        <v>1</v>
      </c>
      <c r="F89" t="s">
        <v>20</v>
      </c>
      <c r="G89" t="s">
        <v>20</v>
      </c>
      <c r="H89" t="s">
        <v>20</v>
      </c>
      <c r="I89" t="s">
        <v>20</v>
      </c>
      <c r="J89" t="s">
        <v>9</v>
      </c>
      <c r="K89" t="s">
        <v>20</v>
      </c>
      <c r="L89" t="s">
        <v>20</v>
      </c>
      <c r="M89">
        <v>53</v>
      </c>
    </row>
    <row r="90" spans="1:13" x14ac:dyDescent="0.25">
      <c r="B90">
        <v>1</v>
      </c>
      <c r="C90">
        <v>1</v>
      </c>
      <c r="D90">
        <v>299</v>
      </c>
      <c r="E90">
        <v>1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11</v>
      </c>
      <c r="M90">
        <v>1516</v>
      </c>
    </row>
    <row r="91" spans="1:13" x14ac:dyDescent="0.25">
      <c r="A91" t="s">
        <v>104</v>
      </c>
      <c r="B91">
        <v>1</v>
      </c>
      <c r="C91">
        <v>1</v>
      </c>
      <c r="D91">
        <v>299</v>
      </c>
      <c r="E91">
        <v>1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11</v>
      </c>
      <c r="M91">
        <v>1516</v>
      </c>
    </row>
    <row r="92" spans="1:13" x14ac:dyDescent="0.25">
      <c r="B92">
        <v>1</v>
      </c>
      <c r="C92">
        <v>0</v>
      </c>
      <c r="D92">
        <v>399</v>
      </c>
      <c r="E92">
        <v>1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10</v>
      </c>
      <c r="L92" t="s">
        <v>20</v>
      </c>
      <c r="M92">
        <v>576</v>
      </c>
    </row>
    <row r="93" spans="1:13" x14ac:dyDescent="0.25">
      <c r="B93">
        <v>0</v>
      </c>
      <c r="C93">
        <v>0</v>
      </c>
      <c r="D93">
        <v>660</v>
      </c>
      <c r="E93">
        <v>1</v>
      </c>
      <c r="F93" t="s">
        <v>20</v>
      </c>
      <c r="G93" t="s">
        <v>20</v>
      </c>
      <c r="H93" t="s">
        <v>20</v>
      </c>
      <c r="I93" t="s">
        <v>20</v>
      </c>
      <c r="J93" t="s">
        <v>9</v>
      </c>
      <c r="K93" t="s">
        <v>20</v>
      </c>
      <c r="L93" t="s">
        <v>20</v>
      </c>
      <c r="M93">
        <v>633</v>
      </c>
    </row>
    <row r="94" spans="1:13" x14ac:dyDescent="0.25">
      <c r="B94">
        <v>1</v>
      </c>
      <c r="C94">
        <v>0</v>
      </c>
      <c r="D94">
        <v>1490</v>
      </c>
      <c r="E94">
        <v>1</v>
      </c>
      <c r="F94" t="s">
        <v>20</v>
      </c>
      <c r="G94" t="s">
        <v>6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>
        <v>812</v>
      </c>
    </row>
    <row r="95" spans="1:13" x14ac:dyDescent="0.25">
      <c r="B95">
        <v>1</v>
      </c>
      <c r="C95">
        <v>1</v>
      </c>
      <c r="D95">
        <v>650</v>
      </c>
      <c r="E95">
        <v>1</v>
      </c>
      <c r="F95" t="s">
        <v>20</v>
      </c>
      <c r="G95" t="s">
        <v>20</v>
      </c>
      <c r="H95" t="s">
        <v>7</v>
      </c>
      <c r="I95" t="s">
        <v>20</v>
      </c>
      <c r="J95" t="s">
        <v>20</v>
      </c>
      <c r="K95" t="s">
        <v>20</v>
      </c>
      <c r="L95" t="s">
        <v>20</v>
      </c>
      <c r="M95">
        <v>738</v>
      </c>
    </row>
    <row r="96" spans="1:13" x14ac:dyDescent="0.25">
      <c r="B96">
        <v>2</v>
      </c>
      <c r="C96">
        <v>2</v>
      </c>
      <c r="D96">
        <v>1530</v>
      </c>
      <c r="E96">
        <v>1</v>
      </c>
      <c r="F96" t="s">
        <v>20</v>
      </c>
      <c r="G96" t="s">
        <v>20</v>
      </c>
      <c r="H96" t="s">
        <v>20</v>
      </c>
      <c r="I96" t="s">
        <v>8</v>
      </c>
      <c r="J96" t="s">
        <v>9</v>
      </c>
      <c r="K96" t="s">
        <v>20</v>
      </c>
      <c r="L96" t="s">
        <v>20</v>
      </c>
      <c r="M96">
        <v>3014</v>
      </c>
    </row>
    <row r="97" spans="2:13" x14ac:dyDescent="0.25">
      <c r="B97">
        <v>1</v>
      </c>
      <c r="C97">
        <v>0</v>
      </c>
      <c r="D97">
        <v>0</v>
      </c>
      <c r="E97">
        <v>0</v>
      </c>
      <c r="F97" t="s">
        <v>20</v>
      </c>
      <c r="G97" t="s">
        <v>20</v>
      </c>
      <c r="H97" t="s">
        <v>20</v>
      </c>
      <c r="I97" t="s">
        <v>20</v>
      </c>
      <c r="J97" t="s">
        <v>9</v>
      </c>
      <c r="K97" t="s">
        <v>20</v>
      </c>
      <c r="L97" t="s">
        <v>20</v>
      </c>
      <c r="M97">
        <v>438</v>
      </c>
    </row>
    <row r="98" spans="2:13" x14ac:dyDescent="0.25">
      <c r="B98">
        <v>1</v>
      </c>
      <c r="C98">
        <v>0</v>
      </c>
      <c r="D98">
        <v>0</v>
      </c>
      <c r="E98">
        <v>0</v>
      </c>
      <c r="F98" t="s">
        <v>20</v>
      </c>
      <c r="G98" t="s">
        <v>20</v>
      </c>
      <c r="H98" t="s">
        <v>20</v>
      </c>
      <c r="I98" t="s">
        <v>20</v>
      </c>
      <c r="J98" t="s">
        <v>9</v>
      </c>
      <c r="K98" t="s">
        <v>20</v>
      </c>
      <c r="L98" t="s">
        <v>20</v>
      </c>
      <c r="M98">
        <v>950</v>
      </c>
    </row>
    <row r="99" spans="2:13" x14ac:dyDescent="0.25">
      <c r="B99">
        <v>1</v>
      </c>
      <c r="C99">
        <v>1</v>
      </c>
      <c r="D99">
        <v>45</v>
      </c>
      <c r="E99">
        <v>1</v>
      </c>
      <c r="F99" t="s">
        <v>20</v>
      </c>
      <c r="G99" t="s">
        <v>6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>
        <v>304</v>
      </c>
    </row>
    <row r="100" spans="2:13" x14ac:dyDescent="0.25">
      <c r="B100">
        <v>4</v>
      </c>
      <c r="C100">
        <v>1</v>
      </c>
      <c r="D100">
        <v>6981</v>
      </c>
      <c r="E100">
        <v>1</v>
      </c>
      <c r="F100" t="s">
        <v>20</v>
      </c>
      <c r="G100" t="s">
        <v>6</v>
      </c>
      <c r="H100" t="s">
        <v>7</v>
      </c>
      <c r="I100" t="s">
        <v>20</v>
      </c>
      <c r="J100" t="s">
        <v>9</v>
      </c>
      <c r="K100" t="s">
        <v>10</v>
      </c>
      <c r="L100" t="s">
        <v>20</v>
      </c>
      <c r="M100">
        <v>835</v>
      </c>
    </row>
    <row r="101" spans="2:13" x14ac:dyDescent="0.25">
      <c r="B101">
        <v>2</v>
      </c>
      <c r="C101">
        <v>0</v>
      </c>
      <c r="D101">
        <v>999</v>
      </c>
      <c r="E101">
        <v>1</v>
      </c>
      <c r="F101" t="s">
        <v>5</v>
      </c>
      <c r="G101" t="s">
        <v>6</v>
      </c>
      <c r="H101" t="s">
        <v>20</v>
      </c>
      <c r="I101" t="s">
        <v>20</v>
      </c>
      <c r="J101" t="s">
        <v>9</v>
      </c>
      <c r="K101" t="s">
        <v>20</v>
      </c>
      <c r="L101" t="s">
        <v>20</v>
      </c>
      <c r="M101">
        <v>676</v>
      </c>
    </row>
    <row r="102" spans="2:13" x14ac:dyDescent="0.25">
      <c r="B102">
        <v>5</v>
      </c>
      <c r="C102">
        <v>3</v>
      </c>
      <c r="D102">
        <v>1853</v>
      </c>
      <c r="E102">
        <v>1</v>
      </c>
      <c r="F102" t="s">
        <v>5</v>
      </c>
      <c r="G102" t="s">
        <v>6</v>
      </c>
      <c r="H102" t="s">
        <v>7</v>
      </c>
      <c r="I102" t="s">
        <v>20</v>
      </c>
      <c r="J102" t="s">
        <v>20</v>
      </c>
      <c r="K102" t="s">
        <v>10</v>
      </c>
      <c r="L102" t="s">
        <v>11</v>
      </c>
      <c r="M102">
        <v>1942</v>
      </c>
    </row>
    <row r="103" spans="2:13" x14ac:dyDescent="0.25">
      <c r="B103">
        <v>1</v>
      </c>
      <c r="C103">
        <v>0</v>
      </c>
      <c r="D103">
        <v>1600</v>
      </c>
      <c r="E103">
        <v>1</v>
      </c>
      <c r="F103" t="s">
        <v>5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>
        <v>1373</v>
      </c>
    </row>
    <row r="104" spans="2:13" x14ac:dyDescent="0.25">
      <c r="B104">
        <v>2</v>
      </c>
      <c r="C104">
        <v>0</v>
      </c>
      <c r="D104">
        <v>490</v>
      </c>
      <c r="E104">
        <v>1</v>
      </c>
      <c r="F104" t="s">
        <v>20</v>
      </c>
      <c r="G104" t="s">
        <v>6</v>
      </c>
      <c r="H104" t="s">
        <v>20</v>
      </c>
      <c r="I104" t="s">
        <v>20</v>
      </c>
      <c r="J104" t="s">
        <v>20</v>
      </c>
      <c r="K104" t="s">
        <v>20</v>
      </c>
      <c r="L104" t="s">
        <v>11</v>
      </c>
      <c r="M104">
        <v>464</v>
      </c>
    </row>
    <row r="105" spans="2:13" x14ac:dyDescent="0.25">
      <c r="B105">
        <v>1</v>
      </c>
      <c r="C105">
        <v>1</v>
      </c>
      <c r="D105">
        <v>0</v>
      </c>
      <c r="E105">
        <v>0</v>
      </c>
      <c r="F105" t="s">
        <v>20</v>
      </c>
      <c r="G105" t="s">
        <v>20</v>
      </c>
      <c r="H105" t="s">
        <v>20</v>
      </c>
      <c r="I105" t="s">
        <v>8</v>
      </c>
      <c r="J105" t="s">
        <v>20</v>
      </c>
      <c r="K105" t="s">
        <v>20</v>
      </c>
      <c r="L105" t="s">
        <v>20</v>
      </c>
      <c r="M105">
        <v>600</v>
      </c>
    </row>
    <row r="106" spans="2:13" x14ac:dyDescent="0.25">
      <c r="B106">
        <v>1</v>
      </c>
      <c r="C106">
        <v>1</v>
      </c>
      <c r="D106">
        <v>550</v>
      </c>
      <c r="E106">
        <v>1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10</v>
      </c>
      <c r="L106" t="s">
        <v>20</v>
      </c>
      <c r="M106">
        <v>202</v>
      </c>
    </row>
    <row r="107" spans="2:13" x14ac:dyDescent="0.25">
      <c r="B107">
        <v>1</v>
      </c>
      <c r="C107">
        <v>1</v>
      </c>
      <c r="D107">
        <v>320</v>
      </c>
      <c r="E107">
        <v>1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11</v>
      </c>
      <c r="M107">
        <v>2320</v>
      </c>
    </row>
    <row r="108" spans="2:13" x14ac:dyDescent="0.25">
      <c r="B108">
        <v>2</v>
      </c>
      <c r="C108">
        <v>2</v>
      </c>
      <c r="D108">
        <v>359.5</v>
      </c>
      <c r="E108">
        <v>1</v>
      </c>
      <c r="F108" t="s">
        <v>20</v>
      </c>
      <c r="G108" t="s">
        <v>20</v>
      </c>
      <c r="H108" t="s">
        <v>20</v>
      </c>
      <c r="I108" t="s">
        <v>8</v>
      </c>
      <c r="J108" t="s">
        <v>9</v>
      </c>
      <c r="K108" t="s">
        <v>20</v>
      </c>
      <c r="L108" t="s">
        <v>11</v>
      </c>
      <c r="M108">
        <v>1225</v>
      </c>
    </row>
    <row r="109" spans="2:13" x14ac:dyDescent="0.25">
      <c r="B109">
        <v>0</v>
      </c>
      <c r="C109">
        <v>0</v>
      </c>
      <c r="D109">
        <v>299</v>
      </c>
      <c r="E109">
        <v>1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11</v>
      </c>
      <c r="M109">
        <v>662</v>
      </c>
    </row>
    <row r="110" spans="2:13" x14ac:dyDescent="0.25">
      <c r="B110">
        <v>1</v>
      </c>
      <c r="C110">
        <v>0</v>
      </c>
      <c r="D110">
        <v>1440</v>
      </c>
      <c r="E110">
        <v>1</v>
      </c>
      <c r="F110" t="s">
        <v>20</v>
      </c>
      <c r="G110" t="s">
        <v>6</v>
      </c>
      <c r="H110" t="s">
        <v>20</v>
      </c>
      <c r="I110" t="s">
        <v>20</v>
      </c>
      <c r="J110" t="s">
        <v>20</v>
      </c>
      <c r="K110" t="s">
        <v>10</v>
      </c>
      <c r="L110" t="s">
        <v>11</v>
      </c>
      <c r="M110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8" workbookViewId="0">
      <selection activeCell="B7" sqref="B7:B29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555</v>
      </c>
      <c r="B2">
        <v>11</v>
      </c>
      <c r="C2">
        <v>6</v>
      </c>
      <c r="D2">
        <v>547</v>
      </c>
      <c r="E2">
        <v>1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>
        <v>1101</v>
      </c>
      <c r="N2" t="s">
        <v>13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25">
      <c r="A3">
        <v>538</v>
      </c>
      <c r="B3">
        <v>4</v>
      </c>
      <c r="C3">
        <v>3</v>
      </c>
      <c r="D3">
        <v>375</v>
      </c>
      <c r="E3">
        <v>1</v>
      </c>
      <c r="F3" t="s">
        <v>5</v>
      </c>
      <c r="G3" t="s">
        <v>6</v>
      </c>
      <c r="H3" t="s">
        <v>20</v>
      </c>
      <c r="I3" t="s">
        <v>8</v>
      </c>
      <c r="J3" t="s">
        <v>20</v>
      </c>
      <c r="K3" t="s">
        <v>20</v>
      </c>
      <c r="L3" t="s">
        <v>11</v>
      </c>
      <c r="M3">
        <v>512</v>
      </c>
      <c r="N3" t="s">
        <v>13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>
        <v>535</v>
      </c>
      <c r="B4">
        <v>3</v>
      </c>
      <c r="C4">
        <v>1</v>
      </c>
      <c r="D4">
        <v>478</v>
      </c>
      <c r="E4">
        <v>1</v>
      </c>
      <c r="F4" t="s">
        <v>20</v>
      </c>
      <c r="G4" t="s">
        <v>6</v>
      </c>
      <c r="H4" t="s">
        <v>20</v>
      </c>
      <c r="I4" t="s">
        <v>20</v>
      </c>
      <c r="J4" t="s">
        <v>9</v>
      </c>
      <c r="K4" t="s">
        <v>10</v>
      </c>
      <c r="L4" t="s">
        <v>11</v>
      </c>
      <c r="M4">
        <v>1066</v>
      </c>
      <c r="N4" t="s">
        <v>13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25">
      <c r="A5">
        <v>47</v>
      </c>
      <c r="B5">
        <v>1</v>
      </c>
      <c r="C5">
        <v>1</v>
      </c>
      <c r="D5">
        <v>0</v>
      </c>
      <c r="E5">
        <v>0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232</v>
      </c>
      <c r="N5" t="s">
        <v>13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25">
      <c r="A6">
        <v>521</v>
      </c>
      <c r="B6">
        <v>1</v>
      </c>
      <c r="C6">
        <v>1</v>
      </c>
      <c r="D6">
        <v>720</v>
      </c>
      <c r="E6">
        <v>1</v>
      </c>
      <c r="F6" t="s">
        <v>20</v>
      </c>
      <c r="G6" t="s">
        <v>20</v>
      </c>
      <c r="H6" t="s">
        <v>20</v>
      </c>
      <c r="I6" t="s">
        <v>8</v>
      </c>
      <c r="J6" t="s">
        <v>9</v>
      </c>
      <c r="K6" t="s">
        <v>20</v>
      </c>
      <c r="L6" t="s">
        <v>20</v>
      </c>
      <c r="M6">
        <v>1056</v>
      </c>
      <c r="N6" t="s">
        <v>13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>
        <v>64</v>
      </c>
      <c r="B7">
        <v>13</v>
      </c>
      <c r="C7">
        <v>9</v>
      </c>
      <c r="D7">
        <v>808</v>
      </c>
      <c r="E7">
        <v>1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>
        <v>1379</v>
      </c>
      <c r="N7" t="s">
        <v>13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25">
      <c r="A8">
        <v>520</v>
      </c>
      <c r="B8">
        <v>3</v>
      </c>
      <c r="C8">
        <v>1</v>
      </c>
      <c r="D8">
        <v>369.66666670000001</v>
      </c>
      <c r="E8">
        <v>1</v>
      </c>
      <c r="F8" t="s">
        <v>20</v>
      </c>
      <c r="G8" t="s">
        <v>6</v>
      </c>
      <c r="H8" t="s">
        <v>20</v>
      </c>
      <c r="I8" t="s">
        <v>20</v>
      </c>
      <c r="J8" t="s">
        <v>20</v>
      </c>
      <c r="K8" t="s">
        <v>20</v>
      </c>
      <c r="L8" t="s">
        <v>11</v>
      </c>
      <c r="M8">
        <v>1036</v>
      </c>
      <c r="N8" t="s">
        <v>13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>
        <v>503</v>
      </c>
      <c r="B9">
        <v>1</v>
      </c>
      <c r="C9">
        <v>1</v>
      </c>
      <c r="D9">
        <v>529</v>
      </c>
      <c r="E9">
        <v>1</v>
      </c>
      <c r="F9" t="s">
        <v>20</v>
      </c>
      <c r="G9" t="s">
        <v>6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935</v>
      </c>
      <c r="N9" t="s">
        <v>13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>
        <v>496</v>
      </c>
      <c r="B10">
        <v>5</v>
      </c>
      <c r="C10">
        <v>3</v>
      </c>
      <c r="D10">
        <v>435</v>
      </c>
      <c r="E10">
        <v>1</v>
      </c>
      <c r="F10" t="s">
        <v>20</v>
      </c>
      <c r="G10" t="s">
        <v>20</v>
      </c>
      <c r="H10" t="s">
        <v>20</v>
      </c>
      <c r="I10" t="s">
        <v>8</v>
      </c>
      <c r="J10" t="s">
        <v>9</v>
      </c>
      <c r="K10" t="s">
        <v>20</v>
      </c>
      <c r="L10" t="s">
        <v>11</v>
      </c>
      <c r="M10">
        <v>604</v>
      </c>
      <c r="N10" t="s">
        <v>13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>
        <v>491</v>
      </c>
      <c r="B11">
        <v>4</v>
      </c>
      <c r="C11">
        <v>2</v>
      </c>
      <c r="D11">
        <v>3299</v>
      </c>
      <c r="E11">
        <v>1</v>
      </c>
      <c r="F11" t="s">
        <v>20</v>
      </c>
      <c r="G11" t="s">
        <v>20</v>
      </c>
      <c r="H11" t="s">
        <v>7</v>
      </c>
      <c r="I11" t="s">
        <v>20</v>
      </c>
      <c r="J11" t="s">
        <v>9</v>
      </c>
      <c r="K11" t="s">
        <v>10</v>
      </c>
      <c r="L11" t="s">
        <v>11</v>
      </c>
      <c r="M11">
        <v>1295</v>
      </c>
      <c r="N11" t="s">
        <v>13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>
        <v>487</v>
      </c>
      <c r="B12">
        <v>3</v>
      </c>
      <c r="C12">
        <v>2</v>
      </c>
      <c r="D12">
        <v>699</v>
      </c>
      <c r="E12">
        <v>1</v>
      </c>
      <c r="F12" t="s">
        <v>20</v>
      </c>
      <c r="G12" t="s">
        <v>20</v>
      </c>
      <c r="H12" t="s">
        <v>7</v>
      </c>
      <c r="I12" t="s">
        <v>20</v>
      </c>
      <c r="J12" t="s">
        <v>20</v>
      </c>
      <c r="K12" t="s">
        <v>10</v>
      </c>
      <c r="L12" t="s">
        <v>11</v>
      </c>
      <c r="M12">
        <v>409</v>
      </c>
      <c r="N12" t="s">
        <v>13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>
        <v>482</v>
      </c>
      <c r="B13">
        <v>2</v>
      </c>
      <c r="C13">
        <v>2</v>
      </c>
      <c r="D13">
        <v>543</v>
      </c>
      <c r="E13">
        <v>1</v>
      </c>
      <c r="F13" t="s">
        <v>20</v>
      </c>
      <c r="G13" t="s">
        <v>20</v>
      </c>
      <c r="H13" t="s">
        <v>20</v>
      </c>
      <c r="I13" t="s">
        <v>8</v>
      </c>
      <c r="J13" t="s">
        <v>20</v>
      </c>
      <c r="K13" t="s">
        <v>20</v>
      </c>
      <c r="L13" t="s">
        <v>11</v>
      </c>
      <c r="M13">
        <v>2226</v>
      </c>
      <c r="N13" t="s">
        <v>13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>
        <v>479</v>
      </c>
      <c r="B14">
        <v>1</v>
      </c>
      <c r="C14">
        <v>1</v>
      </c>
      <c r="D14">
        <v>290</v>
      </c>
      <c r="E14"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1882</v>
      </c>
      <c r="N14" t="s">
        <v>13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>
        <v>473</v>
      </c>
      <c r="B15">
        <v>8</v>
      </c>
      <c r="C15">
        <v>1</v>
      </c>
      <c r="D15">
        <v>0</v>
      </c>
      <c r="E15">
        <v>0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20</v>
      </c>
      <c r="M15">
        <v>574</v>
      </c>
      <c r="N15" t="s">
        <v>13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25">
      <c r="A16">
        <v>464</v>
      </c>
      <c r="B16">
        <v>1</v>
      </c>
      <c r="C16">
        <v>0</v>
      </c>
      <c r="D16">
        <v>0</v>
      </c>
      <c r="E16">
        <v>0</v>
      </c>
      <c r="F16" t="s">
        <v>20</v>
      </c>
      <c r="G16" t="s">
        <v>20</v>
      </c>
      <c r="H16" t="s">
        <v>20</v>
      </c>
      <c r="I16" t="s">
        <v>8</v>
      </c>
      <c r="J16" t="s">
        <v>20</v>
      </c>
      <c r="K16" t="s">
        <v>20</v>
      </c>
      <c r="L16" t="s">
        <v>20</v>
      </c>
      <c r="M16">
        <v>839</v>
      </c>
      <c r="N16" t="s">
        <v>13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25">
      <c r="A17">
        <v>214</v>
      </c>
      <c r="B17">
        <v>15</v>
      </c>
      <c r="C17">
        <v>4</v>
      </c>
      <c r="D17">
        <v>569</v>
      </c>
      <c r="E17">
        <v>1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463</v>
      </c>
      <c r="N17" t="s">
        <v>13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25">
      <c r="A18">
        <v>394</v>
      </c>
      <c r="B18">
        <v>1</v>
      </c>
      <c r="C18">
        <v>1</v>
      </c>
      <c r="D18">
        <v>0</v>
      </c>
      <c r="E18">
        <v>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10</v>
      </c>
      <c r="L18" t="s">
        <v>20</v>
      </c>
      <c r="M18">
        <v>215</v>
      </c>
      <c r="N18" t="s">
        <v>13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25">
      <c r="A19">
        <v>379</v>
      </c>
      <c r="B19">
        <v>7</v>
      </c>
      <c r="C19">
        <v>3</v>
      </c>
      <c r="D19">
        <v>578</v>
      </c>
      <c r="E19">
        <v>1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20</v>
      </c>
      <c r="L19" t="s">
        <v>11</v>
      </c>
      <c r="M19">
        <v>744</v>
      </c>
      <c r="N19" t="s">
        <v>13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25">
      <c r="A20">
        <v>220</v>
      </c>
      <c r="B20">
        <v>1</v>
      </c>
      <c r="C20">
        <v>0</v>
      </c>
      <c r="D20">
        <v>490</v>
      </c>
      <c r="E20">
        <v>1</v>
      </c>
      <c r="F20" t="s">
        <v>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>
        <v>566</v>
      </c>
      <c r="N20" t="s">
        <v>13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25">
      <c r="A21">
        <v>340</v>
      </c>
      <c r="B21">
        <v>1</v>
      </c>
      <c r="C21">
        <v>1</v>
      </c>
      <c r="D21">
        <v>791</v>
      </c>
      <c r="E21">
        <v>1</v>
      </c>
      <c r="F21" t="s">
        <v>20</v>
      </c>
      <c r="G21" t="s">
        <v>20</v>
      </c>
      <c r="H21" t="s">
        <v>20</v>
      </c>
      <c r="I21" t="s">
        <v>8</v>
      </c>
      <c r="J21" t="s">
        <v>20</v>
      </c>
      <c r="K21" t="s">
        <v>20</v>
      </c>
      <c r="L21" t="s">
        <v>20</v>
      </c>
      <c r="M21">
        <v>1583</v>
      </c>
      <c r="N21" t="s">
        <v>13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x14ac:dyDescent="0.25">
      <c r="A22">
        <v>300</v>
      </c>
      <c r="B22">
        <v>12</v>
      </c>
      <c r="C22">
        <v>7</v>
      </c>
      <c r="D22">
        <v>646</v>
      </c>
      <c r="E22">
        <v>1</v>
      </c>
      <c r="F22" t="s">
        <v>5</v>
      </c>
      <c r="G22" t="s">
        <v>20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>
        <v>1666</v>
      </c>
      <c r="N22" t="s">
        <v>13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</row>
    <row r="23" spans="1:20" x14ac:dyDescent="0.25">
      <c r="A23">
        <v>296</v>
      </c>
      <c r="B23">
        <v>11</v>
      </c>
      <c r="C23">
        <v>6</v>
      </c>
      <c r="D23">
        <v>222</v>
      </c>
      <c r="E23">
        <v>1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>
        <v>1028</v>
      </c>
      <c r="N23" t="s">
        <v>13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</row>
    <row r="24" spans="1:20" x14ac:dyDescent="0.25">
      <c r="A24">
        <v>276</v>
      </c>
      <c r="B24">
        <v>2</v>
      </c>
      <c r="C24">
        <v>2</v>
      </c>
      <c r="D24">
        <v>0</v>
      </c>
      <c r="E24">
        <v>0</v>
      </c>
      <c r="F24" t="s">
        <v>20</v>
      </c>
      <c r="G24" t="s">
        <v>6</v>
      </c>
      <c r="H24" t="s">
        <v>20</v>
      </c>
      <c r="I24" t="s">
        <v>20</v>
      </c>
      <c r="J24" t="s">
        <v>9</v>
      </c>
      <c r="K24" t="s">
        <v>20</v>
      </c>
      <c r="L24" t="s">
        <v>20</v>
      </c>
      <c r="M24">
        <v>412</v>
      </c>
      <c r="N24" t="s">
        <v>13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x14ac:dyDescent="0.25">
      <c r="A25">
        <v>243</v>
      </c>
      <c r="B25">
        <v>8</v>
      </c>
      <c r="C25">
        <v>4</v>
      </c>
      <c r="D25">
        <v>168</v>
      </c>
      <c r="E25">
        <v>1</v>
      </c>
      <c r="F25" t="s">
        <v>5</v>
      </c>
      <c r="G25" t="s">
        <v>6</v>
      </c>
      <c r="H25" t="s">
        <v>20</v>
      </c>
      <c r="I25" t="s">
        <v>8</v>
      </c>
      <c r="J25" t="s">
        <v>9</v>
      </c>
      <c r="K25" t="s">
        <v>20</v>
      </c>
      <c r="L25" t="s">
        <v>20</v>
      </c>
      <c r="M25">
        <v>644</v>
      </c>
      <c r="N25" t="s">
        <v>13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x14ac:dyDescent="0.25">
      <c r="A26">
        <v>247</v>
      </c>
      <c r="B26">
        <v>5</v>
      </c>
      <c r="C26">
        <v>3</v>
      </c>
      <c r="D26">
        <v>1188</v>
      </c>
      <c r="E26">
        <v>1</v>
      </c>
      <c r="F26" t="s">
        <v>20</v>
      </c>
      <c r="G26" t="s">
        <v>20</v>
      </c>
      <c r="H26" t="s">
        <v>7</v>
      </c>
      <c r="I26" t="s">
        <v>8</v>
      </c>
      <c r="J26" t="s">
        <v>9</v>
      </c>
      <c r="K26" t="s">
        <v>20</v>
      </c>
      <c r="L26" t="s">
        <v>11</v>
      </c>
      <c r="M26">
        <v>877</v>
      </c>
      <c r="N26" t="s">
        <v>13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x14ac:dyDescent="0.25">
      <c r="A27">
        <v>275</v>
      </c>
      <c r="B27">
        <v>8</v>
      </c>
      <c r="C27">
        <v>4</v>
      </c>
      <c r="D27">
        <v>287</v>
      </c>
      <c r="E27">
        <v>1</v>
      </c>
      <c r="F27" t="s">
        <v>5</v>
      </c>
      <c r="G27" t="s">
        <v>20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>
        <v>440</v>
      </c>
      <c r="N27" t="s">
        <v>13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x14ac:dyDescent="0.25">
      <c r="A28">
        <v>262</v>
      </c>
      <c r="B28">
        <v>3</v>
      </c>
      <c r="C28">
        <v>2</v>
      </c>
      <c r="D28">
        <v>2908</v>
      </c>
      <c r="E28">
        <v>1</v>
      </c>
      <c r="F28" t="s">
        <v>20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20</v>
      </c>
      <c r="M28">
        <v>865</v>
      </c>
      <c r="N28" t="s">
        <v>13</v>
      </c>
      <c r="O28" t="s">
        <v>20</v>
      </c>
      <c r="P28" t="s">
        <v>20</v>
      </c>
      <c r="Q28" t="s">
        <v>20</v>
      </c>
      <c r="R28" t="s">
        <v>20</v>
      </c>
      <c r="S28" t="s">
        <v>20</v>
      </c>
      <c r="T28" t="s">
        <v>20</v>
      </c>
    </row>
    <row r="29" spans="1:20" x14ac:dyDescent="0.25">
      <c r="A29">
        <v>256</v>
      </c>
      <c r="B29">
        <v>16</v>
      </c>
      <c r="C29">
        <v>5</v>
      </c>
      <c r="D29">
        <v>518</v>
      </c>
      <c r="E29">
        <v>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>
        <v>819</v>
      </c>
      <c r="N29" t="s">
        <v>13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B33" sqref="B2:B33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3</v>
      </c>
      <c r="C2">
        <v>1</v>
      </c>
      <c r="D2">
        <v>0</v>
      </c>
      <c r="E2">
        <v>0</v>
      </c>
      <c r="F2" t="s">
        <v>20</v>
      </c>
      <c r="G2" t="s">
        <v>20</v>
      </c>
      <c r="H2" t="s">
        <v>20</v>
      </c>
      <c r="I2" t="s">
        <v>8</v>
      </c>
      <c r="J2" t="s">
        <v>9</v>
      </c>
      <c r="K2" t="s">
        <v>20</v>
      </c>
      <c r="L2" t="s">
        <v>20</v>
      </c>
      <c r="M2">
        <v>790</v>
      </c>
      <c r="N2" t="s">
        <v>20</v>
      </c>
      <c r="O2" t="s">
        <v>14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25">
      <c r="A3">
        <v>561</v>
      </c>
      <c r="B3">
        <v>0</v>
      </c>
      <c r="C3">
        <v>0</v>
      </c>
      <c r="D3">
        <v>499</v>
      </c>
      <c r="E3">
        <v>1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413</v>
      </c>
      <c r="N3" t="s">
        <v>20</v>
      </c>
      <c r="O3" t="s">
        <v>14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>
        <v>526</v>
      </c>
      <c r="B4">
        <v>4</v>
      </c>
      <c r="C4">
        <v>3</v>
      </c>
      <c r="D4">
        <v>1490</v>
      </c>
      <c r="E4">
        <v>1</v>
      </c>
      <c r="F4" t="s">
        <v>5</v>
      </c>
      <c r="G4" t="s">
        <v>6</v>
      </c>
      <c r="H4" t="s">
        <v>20</v>
      </c>
      <c r="I4" t="s">
        <v>8</v>
      </c>
      <c r="J4" t="s">
        <v>20</v>
      </c>
      <c r="K4" t="s">
        <v>20</v>
      </c>
      <c r="L4" t="s">
        <v>11</v>
      </c>
      <c r="M4">
        <v>189</v>
      </c>
      <c r="N4" t="s">
        <v>20</v>
      </c>
      <c r="O4" t="s">
        <v>14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25">
      <c r="A5">
        <v>506</v>
      </c>
      <c r="B5">
        <v>3</v>
      </c>
      <c r="C5">
        <v>2</v>
      </c>
      <c r="D5">
        <v>499</v>
      </c>
      <c r="E5">
        <v>1</v>
      </c>
      <c r="F5" t="s">
        <v>5</v>
      </c>
      <c r="G5" t="s">
        <v>6</v>
      </c>
      <c r="H5" t="s">
        <v>7</v>
      </c>
      <c r="I5" t="s">
        <v>20</v>
      </c>
      <c r="J5" t="s">
        <v>20</v>
      </c>
      <c r="K5" t="s">
        <v>20</v>
      </c>
      <c r="L5" t="s">
        <v>20</v>
      </c>
      <c r="M5">
        <v>256</v>
      </c>
      <c r="N5" t="s">
        <v>20</v>
      </c>
      <c r="O5" t="s">
        <v>14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25">
      <c r="A6">
        <v>55</v>
      </c>
      <c r="B6">
        <v>1</v>
      </c>
      <c r="C6">
        <v>0</v>
      </c>
      <c r="D6">
        <v>0</v>
      </c>
      <c r="E6">
        <v>0</v>
      </c>
      <c r="F6" t="s">
        <v>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>
        <v>1763</v>
      </c>
      <c r="N6" t="s">
        <v>20</v>
      </c>
      <c r="O6" t="s">
        <v>14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>
        <v>470</v>
      </c>
      <c r="B7">
        <v>2</v>
      </c>
      <c r="C7">
        <v>2</v>
      </c>
      <c r="D7">
        <v>0</v>
      </c>
      <c r="E7">
        <v>0</v>
      </c>
      <c r="F7" t="s">
        <v>5</v>
      </c>
      <c r="G7" t="s">
        <v>20</v>
      </c>
      <c r="H7" t="s">
        <v>20</v>
      </c>
      <c r="I7" t="s">
        <v>20</v>
      </c>
      <c r="J7" t="s">
        <v>20</v>
      </c>
      <c r="K7" t="s">
        <v>10</v>
      </c>
      <c r="L7" t="s">
        <v>20</v>
      </c>
      <c r="M7">
        <v>579</v>
      </c>
      <c r="N7" t="s">
        <v>20</v>
      </c>
      <c r="O7" t="s">
        <v>14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25">
      <c r="A8">
        <v>84</v>
      </c>
      <c r="B8">
        <v>2</v>
      </c>
      <c r="C8">
        <v>1</v>
      </c>
      <c r="D8">
        <v>550</v>
      </c>
      <c r="E8">
        <v>1</v>
      </c>
      <c r="F8" t="s">
        <v>20</v>
      </c>
      <c r="G8" t="s">
        <v>20</v>
      </c>
      <c r="H8" t="s">
        <v>7</v>
      </c>
      <c r="I8" t="s">
        <v>8</v>
      </c>
      <c r="J8" t="s">
        <v>20</v>
      </c>
      <c r="K8" t="s">
        <v>20</v>
      </c>
      <c r="L8" t="s">
        <v>20</v>
      </c>
      <c r="M8">
        <v>830</v>
      </c>
      <c r="N8" t="s">
        <v>20</v>
      </c>
      <c r="O8" t="s">
        <v>14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>
        <v>106</v>
      </c>
      <c r="B9">
        <v>1</v>
      </c>
      <c r="C9">
        <v>1</v>
      </c>
      <c r="D9">
        <v>922</v>
      </c>
      <c r="E9">
        <v>1</v>
      </c>
      <c r="F9" t="s">
        <v>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606</v>
      </c>
      <c r="N9" t="s">
        <v>20</v>
      </c>
      <c r="O9" t="s">
        <v>14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>
        <v>439</v>
      </c>
      <c r="B10" t="s">
        <v>20</v>
      </c>
      <c r="C10" t="s">
        <v>20</v>
      </c>
      <c r="D10">
        <v>0</v>
      </c>
      <c r="E10">
        <v>0</v>
      </c>
      <c r="F10" t="s">
        <v>5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11</v>
      </c>
      <c r="M10">
        <v>2002</v>
      </c>
      <c r="N10" t="s">
        <v>20</v>
      </c>
      <c r="O10" t="s">
        <v>14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>
        <v>422</v>
      </c>
      <c r="B11">
        <v>2</v>
      </c>
      <c r="C11">
        <v>2</v>
      </c>
      <c r="D11">
        <v>0</v>
      </c>
      <c r="E11">
        <v>0</v>
      </c>
      <c r="F11" t="s">
        <v>5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>
        <v>1569</v>
      </c>
      <c r="N11" t="s">
        <v>20</v>
      </c>
      <c r="O11" t="s">
        <v>14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>
        <v>145</v>
      </c>
      <c r="B12">
        <v>1</v>
      </c>
      <c r="C12">
        <v>0</v>
      </c>
      <c r="D12">
        <v>270</v>
      </c>
      <c r="E12">
        <v>1</v>
      </c>
      <c r="F12" t="s">
        <v>20</v>
      </c>
      <c r="G12" t="s">
        <v>20</v>
      </c>
      <c r="H12" t="s">
        <v>20</v>
      </c>
      <c r="I12" t="s">
        <v>20</v>
      </c>
      <c r="J12" t="s">
        <v>9</v>
      </c>
      <c r="K12" t="s">
        <v>20</v>
      </c>
      <c r="L12" t="s">
        <v>20</v>
      </c>
      <c r="M12">
        <v>1087</v>
      </c>
      <c r="N12" t="s">
        <v>20</v>
      </c>
      <c r="O12" t="s">
        <v>14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>
        <v>157</v>
      </c>
      <c r="B13">
        <v>1</v>
      </c>
      <c r="C13">
        <v>1</v>
      </c>
      <c r="D13">
        <v>0</v>
      </c>
      <c r="E13">
        <v>0</v>
      </c>
      <c r="F13" t="s">
        <v>20</v>
      </c>
      <c r="G13" t="s">
        <v>6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>
        <v>1156</v>
      </c>
      <c r="N13" t="s">
        <v>20</v>
      </c>
      <c r="O13" t="s">
        <v>14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>
        <v>159</v>
      </c>
      <c r="B14">
        <v>1</v>
      </c>
      <c r="C14">
        <v>0</v>
      </c>
      <c r="D14">
        <v>1599</v>
      </c>
      <c r="E14"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290</v>
      </c>
      <c r="N14" t="s">
        <v>20</v>
      </c>
      <c r="O14" t="s">
        <v>14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>
        <v>421</v>
      </c>
      <c r="B15">
        <v>1</v>
      </c>
      <c r="C15">
        <v>1</v>
      </c>
      <c r="D15">
        <v>790</v>
      </c>
      <c r="E15">
        <v>1</v>
      </c>
      <c r="F15" t="s">
        <v>20</v>
      </c>
      <c r="G15" t="s">
        <v>20</v>
      </c>
      <c r="H15" t="s">
        <v>7</v>
      </c>
      <c r="I15" t="s">
        <v>20</v>
      </c>
      <c r="J15" t="s">
        <v>20</v>
      </c>
      <c r="K15" t="s">
        <v>20</v>
      </c>
      <c r="L15" t="s">
        <v>20</v>
      </c>
      <c r="M15">
        <v>695</v>
      </c>
      <c r="N15" t="s">
        <v>20</v>
      </c>
      <c r="O15" t="s">
        <v>14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</row>
    <row r="16" spans="1:20" x14ac:dyDescent="0.25">
      <c r="A16">
        <v>211</v>
      </c>
      <c r="B16">
        <v>1</v>
      </c>
      <c r="C16">
        <v>1</v>
      </c>
      <c r="D16">
        <v>0</v>
      </c>
      <c r="E16">
        <v>0</v>
      </c>
      <c r="F16" t="s">
        <v>20</v>
      </c>
      <c r="G16" t="s">
        <v>20</v>
      </c>
      <c r="H16" t="s">
        <v>7</v>
      </c>
      <c r="I16" t="s">
        <v>20</v>
      </c>
      <c r="J16" t="s">
        <v>20</v>
      </c>
      <c r="K16" t="s">
        <v>20</v>
      </c>
      <c r="L16" t="s">
        <v>20</v>
      </c>
      <c r="M16">
        <v>364</v>
      </c>
      <c r="N16" t="s">
        <v>20</v>
      </c>
      <c r="O16" t="s">
        <v>14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x14ac:dyDescent="0.25">
      <c r="A17">
        <v>417</v>
      </c>
      <c r="B17">
        <v>9</v>
      </c>
      <c r="C17">
        <v>3</v>
      </c>
      <c r="D17">
        <v>74</v>
      </c>
      <c r="E17">
        <v>1</v>
      </c>
      <c r="F17" t="s">
        <v>5</v>
      </c>
      <c r="G17" t="s">
        <v>6</v>
      </c>
      <c r="H17" t="s">
        <v>7</v>
      </c>
      <c r="I17" t="s">
        <v>8</v>
      </c>
      <c r="J17" t="s">
        <v>20</v>
      </c>
      <c r="K17" t="s">
        <v>10</v>
      </c>
      <c r="L17" t="s">
        <v>20</v>
      </c>
      <c r="M17">
        <v>1552</v>
      </c>
      <c r="N17" t="s">
        <v>20</v>
      </c>
      <c r="O17" t="s">
        <v>14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x14ac:dyDescent="0.25">
      <c r="A18">
        <v>392</v>
      </c>
      <c r="B18">
        <v>4</v>
      </c>
      <c r="C18">
        <v>2</v>
      </c>
      <c r="D18">
        <v>115</v>
      </c>
      <c r="E18">
        <v>1</v>
      </c>
      <c r="F18" t="s">
        <v>20</v>
      </c>
      <c r="G18" t="s">
        <v>6</v>
      </c>
      <c r="H18" t="s">
        <v>20</v>
      </c>
      <c r="I18" t="s">
        <v>20</v>
      </c>
      <c r="J18" t="s">
        <v>9</v>
      </c>
      <c r="K18" t="s">
        <v>10</v>
      </c>
      <c r="L18" t="s">
        <v>11</v>
      </c>
      <c r="M18">
        <v>734</v>
      </c>
      <c r="N18" t="s">
        <v>20</v>
      </c>
      <c r="O18" t="s">
        <v>14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x14ac:dyDescent="0.25">
      <c r="A19">
        <v>219</v>
      </c>
      <c r="B19">
        <v>1</v>
      </c>
      <c r="C19">
        <v>0</v>
      </c>
      <c r="D19">
        <v>160</v>
      </c>
      <c r="E19">
        <v>1</v>
      </c>
      <c r="F19" t="s">
        <v>20</v>
      </c>
      <c r="G19" t="s">
        <v>6</v>
      </c>
      <c r="H19" t="s">
        <v>20</v>
      </c>
      <c r="I19" t="s">
        <v>20</v>
      </c>
      <c r="J19" t="s">
        <v>20</v>
      </c>
      <c r="K19" t="s">
        <v>10</v>
      </c>
      <c r="L19" t="s">
        <v>20</v>
      </c>
      <c r="M19">
        <v>1165</v>
      </c>
      <c r="N19" t="s">
        <v>20</v>
      </c>
      <c r="O19" t="s">
        <v>14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x14ac:dyDescent="0.25">
      <c r="A20">
        <v>386</v>
      </c>
      <c r="B20">
        <v>3</v>
      </c>
      <c r="C20">
        <v>1</v>
      </c>
      <c r="D20">
        <v>257</v>
      </c>
      <c r="E20">
        <v>1</v>
      </c>
      <c r="F20" t="s">
        <v>5</v>
      </c>
      <c r="G20" t="s">
        <v>20</v>
      </c>
      <c r="H20" t="s">
        <v>20</v>
      </c>
      <c r="I20" t="s">
        <v>20</v>
      </c>
      <c r="J20" t="s">
        <v>9</v>
      </c>
      <c r="K20" t="s">
        <v>10</v>
      </c>
      <c r="L20" t="s">
        <v>20</v>
      </c>
      <c r="M20">
        <v>799</v>
      </c>
      <c r="N20" t="s">
        <v>20</v>
      </c>
      <c r="O20" t="s">
        <v>14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x14ac:dyDescent="0.25">
      <c r="A21">
        <v>384</v>
      </c>
      <c r="B21">
        <v>1</v>
      </c>
      <c r="C21">
        <v>0</v>
      </c>
      <c r="D21">
        <v>499</v>
      </c>
      <c r="E21">
        <v>1</v>
      </c>
      <c r="F21" t="s">
        <v>20</v>
      </c>
      <c r="G21" t="s">
        <v>6</v>
      </c>
      <c r="H21" t="s">
        <v>20</v>
      </c>
      <c r="I21" t="s">
        <v>20</v>
      </c>
      <c r="J21" t="s">
        <v>20</v>
      </c>
      <c r="K21" t="s">
        <v>20</v>
      </c>
      <c r="L21" t="s">
        <v>11</v>
      </c>
      <c r="M21">
        <v>108</v>
      </c>
      <c r="N21" t="s">
        <v>20</v>
      </c>
      <c r="O21" t="s">
        <v>14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x14ac:dyDescent="0.25">
      <c r="A22">
        <v>380</v>
      </c>
      <c r="B22">
        <v>2</v>
      </c>
      <c r="C22">
        <v>0</v>
      </c>
      <c r="D22">
        <v>115</v>
      </c>
      <c r="E22">
        <v>1</v>
      </c>
      <c r="F22" t="s">
        <v>20</v>
      </c>
      <c r="G22" t="s">
        <v>6</v>
      </c>
      <c r="H22" t="s">
        <v>7</v>
      </c>
      <c r="I22" t="s">
        <v>20</v>
      </c>
      <c r="J22" t="s">
        <v>20</v>
      </c>
      <c r="K22" t="s">
        <v>20</v>
      </c>
      <c r="L22" t="s">
        <v>11</v>
      </c>
      <c r="M22">
        <v>712</v>
      </c>
      <c r="N22" t="s">
        <v>20</v>
      </c>
      <c r="O22" t="s">
        <v>14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</row>
    <row r="23" spans="1:20" x14ac:dyDescent="0.25">
      <c r="A23">
        <v>374</v>
      </c>
      <c r="B23">
        <v>2</v>
      </c>
      <c r="C23">
        <v>0</v>
      </c>
      <c r="D23">
        <v>399</v>
      </c>
      <c r="E23">
        <v>1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10</v>
      </c>
      <c r="L23" t="s">
        <v>11</v>
      </c>
      <c r="M23">
        <v>162</v>
      </c>
      <c r="N23" t="s">
        <v>20</v>
      </c>
      <c r="O23" t="s">
        <v>14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</row>
    <row r="24" spans="1:20" x14ac:dyDescent="0.25">
      <c r="A24">
        <v>240</v>
      </c>
      <c r="B24">
        <v>1</v>
      </c>
      <c r="C24">
        <v>1</v>
      </c>
      <c r="D24">
        <v>899</v>
      </c>
      <c r="E24">
        <v>1</v>
      </c>
      <c r="F24" t="s">
        <v>20</v>
      </c>
      <c r="G24" t="s">
        <v>6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>
        <v>1138</v>
      </c>
      <c r="N24" t="s">
        <v>20</v>
      </c>
      <c r="O24" t="s">
        <v>14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x14ac:dyDescent="0.25">
      <c r="A25">
        <v>371</v>
      </c>
      <c r="B25">
        <v>2</v>
      </c>
      <c r="C25">
        <v>1</v>
      </c>
      <c r="D25">
        <v>630</v>
      </c>
      <c r="E25">
        <v>1</v>
      </c>
      <c r="F25" t="s">
        <v>5</v>
      </c>
      <c r="G25" t="s">
        <v>20</v>
      </c>
      <c r="H25" t="s">
        <v>20</v>
      </c>
      <c r="I25" t="s">
        <v>20</v>
      </c>
      <c r="J25" t="s">
        <v>20</v>
      </c>
      <c r="K25" t="s">
        <v>10</v>
      </c>
      <c r="L25" t="s">
        <v>20</v>
      </c>
      <c r="M25">
        <v>948</v>
      </c>
      <c r="N25" t="s">
        <v>20</v>
      </c>
      <c r="O25" t="s">
        <v>14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x14ac:dyDescent="0.25">
      <c r="A26">
        <v>365</v>
      </c>
      <c r="B26">
        <v>1</v>
      </c>
      <c r="C26">
        <v>1</v>
      </c>
      <c r="D26">
        <v>0</v>
      </c>
      <c r="E26">
        <v>0</v>
      </c>
      <c r="F26" t="s">
        <v>20</v>
      </c>
      <c r="G26" t="s">
        <v>20</v>
      </c>
      <c r="H26" t="s">
        <v>20</v>
      </c>
      <c r="I26" t="s">
        <v>8</v>
      </c>
      <c r="J26" t="s">
        <v>20</v>
      </c>
      <c r="K26" t="s">
        <v>20</v>
      </c>
      <c r="L26" t="s">
        <v>20</v>
      </c>
      <c r="M26">
        <v>129</v>
      </c>
      <c r="N26" t="s">
        <v>20</v>
      </c>
      <c r="O26" t="s">
        <v>14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x14ac:dyDescent="0.25">
      <c r="A27">
        <v>364</v>
      </c>
      <c r="B27">
        <v>3</v>
      </c>
      <c r="C27">
        <v>0</v>
      </c>
      <c r="D27">
        <v>299</v>
      </c>
      <c r="E27">
        <v>1</v>
      </c>
      <c r="F27" t="s">
        <v>5</v>
      </c>
      <c r="G27" t="s">
        <v>20</v>
      </c>
      <c r="H27" t="s">
        <v>7</v>
      </c>
      <c r="I27" t="s">
        <v>20</v>
      </c>
      <c r="J27" t="s">
        <v>20</v>
      </c>
      <c r="K27" t="s">
        <v>10</v>
      </c>
      <c r="L27" t="s">
        <v>20</v>
      </c>
      <c r="M27">
        <v>482</v>
      </c>
      <c r="N27" t="s">
        <v>20</v>
      </c>
      <c r="O27" t="s">
        <v>14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x14ac:dyDescent="0.25">
      <c r="A28">
        <v>345</v>
      </c>
      <c r="B28">
        <v>0</v>
      </c>
      <c r="C28">
        <v>0</v>
      </c>
      <c r="D28">
        <v>580</v>
      </c>
      <c r="E28">
        <v>1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  <c r="L28" t="s">
        <v>11</v>
      </c>
      <c r="M28">
        <v>520</v>
      </c>
      <c r="N28" t="s">
        <v>20</v>
      </c>
      <c r="O28" t="s">
        <v>14</v>
      </c>
      <c r="P28" t="s">
        <v>20</v>
      </c>
      <c r="Q28" t="s">
        <v>20</v>
      </c>
      <c r="R28" t="s">
        <v>20</v>
      </c>
      <c r="S28" t="s">
        <v>20</v>
      </c>
      <c r="T28" t="s">
        <v>20</v>
      </c>
    </row>
    <row r="29" spans="1:20" x14ac:dyDescent="0.25">
      <c r="A29">
        <v>341</v>
      </c>
      <c r="B29">
        <v>2</v>
      </c>
      <c r="C29">
        <v>0</v>
      </c>
      <c r="D29">
        <v>160</v>
      </c>
      <c r="E29">
        <v>1</v>
      </c>
      <c r="F29" t="s">
        <v>5</v>
      </c>
      <c r="G29" t="s">
        <v>6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>
        <v>252</v>
      </c>
      <c r="N29" t="s">
        <v>20</v>
      </c>
      <c r="O29" t="s">
        <v>14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  <row r="30" spans="1:20" x14ac:dyDescent="0.25">
      <c r="A30">
        <v>325</v>
      </c>
      <c r="B30">
        <v>1</v>
      </c>
      <c r="C30">
        <v>0</v>
      </c>
      <c r="D30">
        <v>980</v>
      </c>
      <c r="E30">
        <v>1</v>
      </c>
      <c r="F30" t="s">
        <v>20</v>
      </c>
      <c r="G30" t="s">
        <v>6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>
        <v>1609</v>
      </c>
      <c r="N30" t="s">
        <v>20</v>
      </c>
      <c r="O30" t="s">
        <v>14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</row>
    <row r="31" spans="1:20" x14ac:dyDescent="0.25">
      <c r="A31">
        <v>320</v>
      </c>
      <c r="B31" t="s">
        <v>20</v>
      </c>
      <c r="C31" t="s">
        <v>20</v>
      </c>
      <c r="D31">
        <v>399</v>
      </c>
      <c r="E31">
        <v>1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11</v>
      </c>
      <c r="M31">
        <v>1280</v>
      </c>
      <c r="N31" t="s">
        <v>20</v>
      </c>
      <c r="O31" t="s">
        <v>14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</row>
    <row r="32" spans="1:20" x14ac:dyDescent="0.25">
      <c r="A32">
        <v>301</v>
      </c>
      <c r="B32">
        <v>8</v>
      </c>
      <c r="C32">
        <v>4</v>
      </c>
      <c r="D32">
        <v>184</v>
      </c>
      <c r="E32">
        <v>1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>
        <v>896</v>
      </c>
      <c r="N32" t="s">
        <v>20</v>
      </c>
      <c r="O32" t="s">
        <v>14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</row>
    <row r="33" spans="1:20" x14ac:dyDescent="0.25">
      <c r="A33">
        <v>267</v>
      </c>
      <c r="B33">
        <v>3</v>
      </c>
      <c r="C33">
        <v>1</v>
      </c>
      <c r="D33">
        <v>0</v>
      </c>
      <c r="E33">
        <v>0</v>
      </c>
      <c r="F33" t="s">
        <v>5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11</v>
      </c>
      <c r="M33">
        <v>808</v>
      </c>
      <c r="N33" t="s">
        <v>20</v>
      </c>
      <c r="O33" t="s">
        <v>14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</row>
  </sheetData>
  <dataConsolidate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B2" sqref="B2:B15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557</v>
      </c>
      <c r="B2">
        <v>4</v>
      </c>
      <c r="C2">
        <v>4</v>
      </c>
      <c r="D2">
        <v>406</v>
      </c>
      <c r="E2">
        <v>1</v>
      </c>
      <c r="F2" t="s">
        <v>20</v>
      </c>
      <c r="G2" t="s">
        <v>20</v>
      </c>
      <c r="H2" t="s">
        <v>7</v>
      </c>
      <c r="I2" t="s">
        <v>20</v>
      </c>
      <c r="J2" t="s">
        <v>20</v>
      </c>
      <c r="K2" t="s">
        <v>10</v>
      </c>
      <c r="L2" t="s">
        <v>20</v>
      </c>
      <c r="M2">
        <v>1806</v>
      </c>
      <c r="N2" t="s">
        <v>20</v>
      </c>
      <c r="O2" t="s">
        <v>20</v>
      </c>
      <c r="P2" t="s">
        <v>15</v>
      </c>
      <c r="Q2" t="s">
        <v>20</v>
      </c>
      <c r="R2" t="s">
        <v>20</v>
      </c>
      <c r="S2" t="s">
        <v>20</v>
      </c>
      <c r="T2" t="s">
        <v>20</v>
      </c>
    </row>
    <row r="3" spans="1:20" x14ac:dyDescent="0.25">
      <c r="A3">
        <v>39</v>
      </c>
      <c r="B3">
        <v>0</v>
      </c>
      <c r="C3">
        <v>0</v>
      </c>
      <c r="D3">
        <v>8100</v>
      </c>
      <c r="E3">
        <v>1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456</v>
      </c>
      <c r="N3" t="s">
        <v>20</v>
      </c>
      <c r="O3" t="s">
        <v>20</v>
      </c>
      <c r="P3" t="s">
        <v>15</v>
      </c>
      <c r="Q3" t="s">
        <v>20</v>
      </c>
      <c r="R3" t="s">
        <v>20</v>
      </c>
      <c r="S3" t="s">
        <v>20</v>
      </c>
      <c r="T3" t="s">
        <v>20</v>
      </c>
    </row>
    <row r="4" spans="1:20" x14ac:dyDescent="0.25">
      <c r="A4">
        <v>552</v>
      </c>
      <c r="B4">
        <v>1</v>
      </c>
      <c r="C4">
        <v>0</v>
      </c>
      <c r="D4">
        <v>0</v>
      </c>
      <c r="E4">
        <v>0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20</v>
      </c>
      <c r="L4" t="s">
        <v>20</v>
      </c>
      <c r="M4">
        <v>127</v>
      </c>
      <c r="N4" t="s">
        <v>20</v>
      </c>
      <c r="O4" t="s">
        <v>20</v>
      </c>
      <c r="P4" t="s">
        <v>15</v>
      </c>
      <c r="Q4" t="s">
        <v>20</v>
      </c>
      <c r="R4" t="s">
        <v>20</v>
      </c>
      <c r="S4" t="s">
        <v>20</v>
      </c>
      <c r="T4" t="s">
        <v>20</v>
      </c>
    </row>
    <row r="5" spans="1:20" x14ac:dyDescent="0.25">
      <c r="A5">
        <v>540</v>
      </c>
      <c r="B5">
        <v>1</v>
      </c>
      <c r="C5">
        <v>1</v>
      </c>
      <c r="D5">
        <v>0</v>
      </c>
      <c r="E5">
        <v>0</v>
      </c>
      <c r="F5" t="s">
        <v>20</v>
      </c>
      <c r="G5" t="s">
        <v>20</v>
      </c>
      <c r="H5" t="s">
        <v>7</v>
      </c>
      <c r="I5" t="s">
        <v>20</v>
      </c>
      <c r="J5" t="s">
        <v>20</v>
      </c>
      <c r="K5" t="s">
        <v>20</v>
      </c>
      <c r="L5" t="s">
        <v>20</v>
      </c>
      <c r="M5">
        <v>404</v>
      </c>
      <c r="N5" t="s">
        <v>20</v>
      </c>
      <c r="O5" t="s">
        <v>20</v>
      </c>
      <c r="P5" t="s">
        <v>15</v>
      </c>
      <c r="Q5" t="s">
        <v>20</v>
      </c>
      <c r="R5" t="s">
        <v>20</v>
      </c>
      <c r="S5" t="s">
        <v>20</v>
      </c>
      <c r="T5" t="s">
        <v>20</v>
      </c>
    </row>
    <row r="6" spans="1:20" x14ac:dyDescent="0.25">
      <c r="A6">
        <v>528</v>
      </c>
      <c r="B6">
        <v>1</v>
      </c>
      <c r="C6">
        <v>1</v>
      </c>
      <c r="D6">
        <v>390</v>
      </c>
      <c r="E6">
        <v>1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10</v>
      </c>
      <c r="L6" t="s">
        <v>20</v>
      </c>
      <c r="M6">
        <v>365</v>
      </c>
      <c r="N6" t="s">
        <v>20</v>
      </c>
      <c r="O6" t="s">
        <v>20</v>
      </c>
      <c r="P6" t="s">
        <v>15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>
        <v>493</v>
      </c>
      <c r="B7">
        <v>1</v>
      </c>
      <c r="C7">
        <v>1</v>
      </c>
      <c r="D7">
        <v>64.75</v>
      </c>
      <c r="E7">
        <v>1</v>
      </c>
      <c r="F7" t="s">
        <v>20</v>
      </c>
      <c r="G7" t="s">
        <v>20</v>
      </c>
      <c r="H7" t="s">
        <v>7</v>
      </c>
      <c r="I7" t="s">
        <v>20</v>
      </c>
      <c r="J7" t="s">
        <v>20</v>
      </c>
      <c r="K7" t="s">
        <v>20</v>
      </c>
      <c r="L7" t="s">
        <v>20</v>
      </c>
      <c r="M7">
        <v>1192</v>
      </c>
      <c r="N7" t="s">
        <v>20</v>
      </c>
      <c r="O7" t="s">
        <v>20</v>
      </c>
      <c r="P7" t="s">
        <v>15</v>
      </c>
      <c r="Q7" t="s">
        <v>20</v>
      </c>
      <c r="R7" t="s">
        <v>20</v>
      </c>
      <c r="S7" t="s">
        <v>20</v>
      </c>
      <c r="T7" t="s">
        <v>20</v>
      </c>
    </row>
    <row r="8" spans="1:20" x14ac:dyDescent="0.25">
      <c r="A8">
        <v>484</v>
      </c>
      <c r="B8">
        <v>2</v>
      </c>
      <c r="C8">
        <v>1</v>
      </c>
      <c r="D8">
        <v>0</v>
      </c>
      <c r="E8">
        <v>0</v>
      </c>
      <c r="F8" t="s">
        <v>20</v>
      </c>
      <c r="G8" t="s">
        <v>20</v>
      </c>
      <c r="H8" t="s">
        <v>20</v>
      </c>
      <c r="I8" t="s">
        <v>8</v>
      </c>
      <c r="J8" t="s">
        <v>20</v>
      </c>
      <c r="K8" t="s">
        <v>20</v>
      </c>
      <c r="L8" t="s">
        <v>11</v>
      </c>
      <c r="M8">
        <v>357</v>
      </c>
      <c r="N8" t="s">
        <v>20</v>
      </c>
      <c r="O8" t="s">
        <v>20</v>
      </c>
      <c r="P8" t="s">
        <v>15</v>
      </c>
      <c r="Q8" t="s">
        <v>20</v>
      </c>
      <c r="R8" t="s">
        <v>20</v>
      </c>
      <c r="S8" t="s">
        <v>20</v>
      </c>
      <c r="T8" t="s">
        <v>20</v>
      </c>
    </row>
    <row r="9" spans="1:20" x14ac:dyDescent="0.25">
      <c r="A9">
        <v>389</v>
      </c>
      <c r="B9">
        <v>1</v>
      </c>
      <c r="C9">
        <v>2</v>
      </c>
      <c r="D9">
        <v>114</v>
      </c>
      <c r="E9">
        <v>1</v>
      </c>
      <c r="F9" t="s">
        <v>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11</v>
      </c>
      <c r="M9">
        <v>164</v>
      </c>
      <c r="N9" t="s">
        <v>20</v>
      </c>
      <c r="O9" t="s">
        <v>20</v>
      </c>
      <c r="P9" t="s">
        <v>15</v>
      </c>
      <c r="Q9" t="s">
        <v>20</v>
      </c>
      <c r="R9" t="s">
        <v>20</v>
      </c>
      <c r="S9" t="s">
        <v>20</v>
      </c>
      <c r="T9" t="s">
        <v>20</v>
      </c>
    </row>
    <row r="10" spans="1:20" x14ac:dyDescent="0.25">
      <c r="A10">
        <v>369</v>
      </c>
      <c r="B10">
        <v>2</v>
      </c>
      <c r="C10">
        <v>1</v>
      </c>
      <c r="D10">
        <v>0</v>
      </c>
      <c r="E10">
        <v>0</v>
      </c>
      <c r="F10" t="s">
        <v>20</v>
      </c>
      <c r="G10" t="s">
        <v>6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>
        <v>284</v>
      </c>
      <c r="N10" t="s">
        <v>20</v>
      </c>
      <c r="O10" t="s">
        <v>20</v>
      </c>
      <c r="P10" t="s">
        <v>15</v>
      </c>
      <c r="Q10" t="s">
        <v>20</v>
      </c>
      <c r="R10" t="s">
        <v>20</v>
      </c>
      <c r="S10" t="s">
        <v>20</v>
      </c>
      <c r="T10" t="s">
        <v>20</v>
      </c>
    </row>
    <row r="11" spans="1:20" x14ac:dyDescent="0.25">
      <c r="A11">
        <v>344</v>
      </c>
      <c r="B11">
        <v>1</v>
      </c>
      <c r="C11">
        <v>1</v>
      </c>
      <c r="D11">
        <v>708</v>
      </c>
      <c r="E11">
        <v>1</v>
      </c>
      <c r="F11" t="s">
        <v>20</v>
      </c>
      <c r="G11" t="s">
        <v>6</v>
      </c>
      <c r="H11" t="s">
        <v>7</v>
      </c>
      <c r="I11" t="s">
        <v>20</v>
      </c>
      <c r="J11" t="s">
        <v>9</v>
      </c>
      <c r="K11" t="s">
        <v>20</v>
      </c>
      <c r="L11" t="s">
        <v>20</v>
      </c>
      <c r="M11">
        <v>1160</v>
      </c>
      <c r="N11" t="s">
        <v>20</v>
      </c>
      <c r="O11" t="s">
        <v>20</v>
      </c>
      <c r="P11" t="s">
        <v>15</v>
      </c>
      <c r="Q11" t="s">
        <v>20</v>
      </c>
      <c r="R11" t="s">
        <v>20</v>
      </c>
      <c r="S11" t="s">
        <v>20</v>
      </c>
      <c r="T11" t="s">
        <v>20</v>
      </c>
    </row>
    <row r="12" spans="1:20" x14ac:dyDescent="0.25">
      <c r="A12">
        <v>338</v>
      </c>
      <c r="B12">
        <v>0</v>
      </c>
      <c r="C12">
        <v>0</v>
      </c>
      <c r="D12">
        <v>160</v>
      </c>
      <c r="E12">
        <v>1</v>
      </c>
      <c r="F12" t="s">
        <v>5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>
        <v>376</v>
      </c>
      <c r="N12" t="s">
        <v>20</v>
      </c>
      <c r="O12" t="s">
        <v>20</v>
      </c>
      <c r="P12" t="s">
        <v>15</v>
      </c>
      <c r="Q12" t="s">
        <v>20</v>
      </c>
      <c r="R12" t="s">
        <v>20</v>
      </c>
      <c r="S12" t="s">
        <v>20</v>
      </c>
      <c r="T12" t="s">
        <v>20</v>
      </c>
    </row>
    <row r="13" spans="1:20" x14ac:dyDescent="0.25">
      <c r="A13">
        <v>312</v>
      </c>
      <c r="B13">
        <v>1</v>
      </c>
      <c r="C13">
        <v>0</v>
      </c>
      <c r="D13">
        <v>0</v>
      </c>
      <c r="E13">
        <v>0</v>
      </c>
      <c r="F13" t="s">
        <v>20</v>
      </c>
      <c r="G13" t="s">
        <v>20</v>
      </c>
      <c r="H13" t="s">
        <v>7</v>
      </c>
      <c r="I13" t="s">
        <v>20</v>
      </c>
      <c r="J13" t="s">
        <v>20</v>
      </c>
      <c r="K13" t="s">
        <v>20</v>
      </c>
      <c r="L13" t="s">
        <v>20</v>
      </c>
      <c r="M13">
        <v>442</v>
      </c>
      <c r="N13" t="s">
        <v>20</v>
      </c>
      <c r="O13" t="s">
        <v>20</v>
      </c>
      <c r="P13" t="s">
        <v>15</v>
      </c>
      <c r="Q13" t="s">
        <v>20</v>
      </c>
      <c r="R13" t="s">
        <v>20</v>
      </c>
      <c r="S13" t="s">
        <v>20</v>
      </c>
      <c r="T13" t="s">
        <v>20</v>
      </c>
    </row>
    <row r="14" spans="1:20" x14ac:dyDescent="0.25">
      <c r="A14">
        <v>310</v>
      </c>
      <c r="B14">
        <v>1</v>
      </c>
      <c r="C14">
        <v>1</v>
      </c>
      <c r="D14">
        <v>150</v>
      </c>
      <c r="E14">
        <v>1</v>
      </c>
      <c r="F14" t="s">
        <v>5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>
        <v>213</v>
      </c>
      <c r="N14" t="s">
        <v>20</v>
      </c>
      <c r="O14" t="s">
        <v>20</v>
      </c>
      <c r="P14" t="s">
        <v>15</v>
      </c>
      <c r="Q14" t="s">
        <v>20</v>
      </c>
      <c r="R14" t="s">
        <v>20</v>
      </c>
      <c r="S14" t="s">
        <v>20</v>
      </c>
      <c r="T14" t="s">
        <v>20</v>
      </c>
    </row>
    <row r="15" spans="1:20" x14ac:dyDescent="0.25">
      <c r="A15">
        <v>208</v>
      </c>
      <c r="B15">
        <v>2</v>
      </c>
      <c r="C15">
        <v>0</v>
      </c>
      <c r="D15">
        <v>0</v>
      </c>
      <c r="E15">
        <v>0</v>
      </c>
      <c r="F15" t="s">
        <v>5</v>
      </c>
      <c r="G15" t="s">
        <v>20</v>
      </c>
      <c r="H15" t="s">
        <v>20</v>
      </c>
      <c r="I15" t="s">
        <v>20</v>
      </c>
      <c r="J15" t="s">
        <v>9</v>
      </c>
      <c r="K15" t="s">
        <v>20</v>
      </c>
      <c r="L15" t="s">
        <v>20</v>
      </c>
      <c r="M15">
        <v>1725</v>
      </c>
      <c r="N15" t="s">
        <v>20</v>
      </c>
      <c r="O15" t="s">
        <v>20</v>
      </c>
      <c r="P15" t="s">
        <v>15</v>
      </c>
      <c r="Q15" t="s">
        <v>20</v>
      </c>
      <c r="R15" t="s">
        <v>20</v>
      </c>
      <c r="S15" t="s">
        <v>20</v>
      </c>
      <c r="T15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2" sqref="B2:M4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519</v>
      </c>
      <c r="B2">
        <v>2</v>
      </c>
      <c r="C2">
        <v>1</v>
      </c>
      <c r="D2">
        <v>570</v>
      </c>
      <c r="E2">
        <v>1</v>
      </c>
      <c r="F2" t="s">
        <v>20</v>
      </c>
      <c r="G2" t="s">
        <v>20</v>
      </c>
      <c r="H2" t="s">
        <v>20</v>
      </c>
      <c r="I2" t="s">
        <v>8</v>
      </c>
      <c r="J2" t="s">
        <v>9</v>
      </c>
      <c r="K2" t="s">
        <v>20</v>
      </c>
      <c r="L2" t="s">
        <v>20</v>
      </c>
      <c r="M2">
        <v>4344</v>
      </c>
      <c r="N2" t="s">
        <v>20</v>
      </c>
      <c r="O2" t="s">
        <v>20</v>
      </c>
      <c r="P2" t="s">
        <v>20</v>
      </c>
      <c r="Q2" t="s">
        <v>16</v>
      </c>
      <c r="R2" t="s">
        <v>20</v>
      </c>
      <c r="S2" t="s">
        <v>20</v>
      </c>
      <c r="T2" t="s">
        <v>20</v>
      </c>
    </row>
    <row r="3" spans="1:20" x14ac:dyDescent="0.25">
      <c r="A3">
        <v>412</v>
      </c>
      <c r="B3">
        <v>1</v>
      </c>
      <c r="C3">
        <v>0</v>
      </c>
      <c r="D3">
        <v>0</v>
      </c>
      <c r="E3">
        <v>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11</v>
      </c>
      <c r="M3">
        <v>1711</v>
      </c>
      <c r="N3" t="s">
        <v>20</v>
      </c>
      <c r="O3" t="s">
        <v>20</v>
      </c>
      <c r="P3" t="s">
        <v>20</v>
      </c>
      <c r="Q3" t="s">
        <v>16</v>
      </c>
      <c r="R3" t="s">
        <v>20</v>
      </c>
      <c r="S3" t="s">
        <v>20</v>
      </c>
      <c r="T3" t="s">
        <v>20</v>
      </c>
    </row>
    <row r="4" spans="1:20" x14ac:dyDescent="0.25">
      <c r="A4">
        <v>232</v>
      </c>
      <c r="B4">
        <v>1</v>
      </c>
      <c r="C4">
        <v>1</v>
      </c>
      <c r="D4">
        <v>123.33333330000001</v>
      </c>
      <c r="E4">
        <v>1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10</v>
      </c>
      <c r="L4" t="s">
        <v>20</v>
      </c>
      <c r="M4">
        <v>2114</v>
      </c>
      <c r="N4" t="s">
        <v>20</v>
      </c>
      <c r="O4" t="s">
        <v>20</v>
      </c>
      <c r="P4" t="s">
        <v>20</v>
      </c>
      <c r="Q4" t="s">
        <v>16</v>
      </c>
      <c r="R4" t="s">
        <v>20</v>
      </c>
      <c r="S4" t="s">
        <v>20</v>
      </c>
      <c r="T4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2" sqref="B2:M6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385</v>
      </c>
      <c r="B2">
        <v>2</v>
      </c>
      <c r="C2">
        <v>1</v>
      </c>
      <c r="D2">
        <v>710</v>
      </c>
      <c r="E2">
        <v>1</v>
      </c>
      <c r="F2" t="s">
        <v>20</v>
      </c>
      <c r="G2" t="s">
        <v>20</v>
      </c>
      <c r="H2" t="s">
        <v>7</v>
      </c>
      <c r="I2" t="s">
        <v>20</v>
      </c>
      <c r="J2" t="s">
        <v>20</v>
      </c>
      <c r="K2" t="s">
        <v>20</v>
      </c>
      <c r="L2" t="s">
        <v>11</v>
      </c>
      <c r="M2">
        <v>188</v>
      </c>
      <c r="N2" t="s">
        <v>20</v>
      </c>
      <c r="O2" t="s">
        <v>20</v>
      </c>
      <c r="P2" t="s">
        <v>20</v>
      </c>
      <c r="Q2" t="s">
        <v>20</v>
      </c>
      <c r="R2" t="s">
        <v>17</v>
      </c>
      <c r="S2" t="s">
        <v>20</v>
      </c>
      <c r="T2" t="s">
        <v>20</v>
      </c>
    </row>
    <row r="3" spans="1:20" x14ac:dyDescent="0.25">
      <c r="A3">
        <v>263</v>
      </c>
      <c r="B3">
        <v>1</v>
      </c>
      <c r="C3">
        <v>0</v>
      </c>
      <c r="D3">
        <v>0</v>
      </c>
      <c r="E3">
        <v>0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541</v>
      </c>
      <c r="N3" t="s">
        <v>20</v>
      </c>
      <c r="O3" t="s">
        <v>20</v>
      </c>
      <c r="P3" t="s">
        <v>20</v>
      </c>
      <c r="Q3" t="s">
        <v>20</v>
      </c>
      <c r="R3" t="s">
        <v>17</v>
      </c>
      <c r="S3" t="s">
        <v>20</v>
      </c>
      <c r="T3" t="s">
        <v>20</v>
      </c>
    </row>
    <row r="4" spans="1:20" x14ac:dyDescent="0.25">
      <c r="A4">
        <v>258</v>
      </c>
      <c r="B4">
        <v>2</v>
      </c>
      <c r="C4">
        <v>1</v>
      </c>
      <c r="D4">
        <v>0</v>
      </c>
      <c r="E4">
        <v>0</v>
      </c>
      <c r="F4" t="s">
        <v>20</v>
      </c>
      <c r="G4" t="s">
        <v>20</v>
      </c>
      <c r="H4" t="s">
        <v>7</v>
      </c>
      <c r="I4" t="s">
        <v>20</v>
      </c>
      <c r="J4" t="s">
        <v>9</v>
      </c>
      <c r="K4" t="s">
        <v>20</v>
      </c>
      <c r="L4" t="s">
        <v>20</v>
      </c>
      <c r="M4">
        <v>318</v>
      </c>
      <c r="N4" t="s">
        <v>20</v>
      </c>
      <c r="O4" t="s">
        <v>20</v>
      </c>
      <c r="P4" t="s">
        <v>20</v>
      </c>
      <c r="Q4" t="s">
        <v>20</v>
      </c>
      <c r="R4" t="s">
        <v>17</v>
      </c>
      <c r="S4" t="s">
        <v>20</v>
      </c>
      <c r="T4" t="s">
        <v>20</v>
      </c>
    </row>
    <row r="5" spans="1:20" x14ac:dyDescent="0.25">
      <c r="A5">
        <v>254</v>
      </c>
      <c r="B5">
        <v>2</v>
      </c>
      <c r="C5">
        <v>1</v>
      </c>
      <c r="D5">
        <v>599</v>
      </c>
      <c r="E5">
        <v>1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332</v>
      </c>
      <c r="N5" t="s">
        <v>20</v>
      </c>
      <c r="O5" t="s">
        <v>20</v>
      </c>
      <c r="P5" t="s">
        <v>20</v>
      </c>
      <c r="Q5" t="s">
        <v>20</v>
      </c>
      <c r="R5" t="s">
        <v>17</v>
      </c>
      <c r="S5" t="s">
        <v>20</v>
      </c>
      <c r="T5" t="s">
        <v>20</v>
      </c>
    </row>
    <row r="6" spans="1:20" x14ac:dyDescent="0.25">
      <c r="A6">
        <v>224</v>
      </c>
      <c r="B6">
        <v>2</v>
      </c>
      <c r="C6">
        <v>1</v>
      </c>
      <c r="D6">
        <v>255</v>
      </c>
      <c r="E6">
        <v>1</v>
      </c>
      <c r="F6" t="s">
        <v>20</v>
      </c>
      <c r="G6" t="s">
        <v>6</v>
      </c>
      <c r="H6" t="s">
        <v>20</v>
      </c>
      <c r="I6" t="s">
        <v>20</v>
      </c>
      <c r="J6" t="s">
        <v>20</v>
      </c>
      <c r="K6" t="s">
        <v>10</v>
      </c>
      <c r="L6" t="s">
        <v>20</v>
      </c>
      <c r="M6">
        <v>1107</v>
      </c>
      <c r="N6" t="s">
        <v>20</v>
      </c>
      <c r="O6" t="s">
        <v>20</v>
      </c>
      <c r="P6" t="s">
        <v>20</v>
      </c>
      <c r="Q6" t="s">
        <v>20</v>
      </c>
      <c r="R6" t="s">
        <v>17</v>
      </c>
      <c r="S6" t="s">
        <v>18</v>
      </c>
      <c r="T6" t="s">
        <v>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2" sqref="B2:M6"/>
    </sheetView>
  </sheetViews>
  <sheetFormatPr defaultRowHeight="15" x14ac:dyDescent="0.25"/>
  <cols>
    <col min="2" max="2" width="10" customWidth="1"/>
    <col min="3" max="3" width="15.7109375" customWidth="1"/>
    <col min="4" max="4" width="11.42578125" customWidth="1"/>
    <col min="6" max="7" width="10.42578125" customWidth="1"/>
    <col min="8" max="8" width="13.7109375" customWidth="1"/>
    <col min="9" max="9" width="11.140625" customWidth="1"/>
    <col min="11" max="11" width="10.85546875" customWidth="1"/>
    <col min="12" max="12" width="9.5703125" customWidth="1"/>
    <col min="13" max="13" width="19.7109375" customWidth="1"/>
    <col min="14" max="14" width="12" customWidth="1"/>
    <col min="15" max="15" width="12.42578125" customWidth="1"/>
    <col min="16" max="16" width="10.5703125" customWidth="1"/>
    <col min="17" max="17" width="10.42578125" customWidth="1"/>
    <col min="18" max="18" width="12.7109375" customWidth="1"/>
    <col min="20" max="20" width="10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458</v>
      </c>
      <c r="B2">
        <v>1</v>
      </c>
      <c r="C2">
        <v>0</v>
      </c>
      <c r="D2">
        <v>0</v>
      </c>
      <c r="E2">
        <v>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11</v>
      </c>
      <c r="M2">
        <v>75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18</v>
      </c>
      <c r="T2" t="s">
        <v>20</v>
      </c>
    </row>
    <row r="3" spans="1:20" x14ac:dyDescent="0.25">
      <c r="A3">
        <v>453</v>
      </c>
      <c r="B3">
        <v>1</v>
      </c>
      <c r="C3">
        <v>1</v>
      </c>
      <c r="D3">
        <v>0</v>
      </c>
      <c r="E3">
        <v>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11</v>
      </c>
      <c r="M3">
        <v>1193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18</v>
      </c>
      <c r="T3" t="s">
        <v>20</v>
      </c>
    </row>
    <row r="4" spans="1:20" x14ac:dyDescent="0.25">
      <c r="A4">
        <v>319</v>
      </c>
      <c r="B4">
        <v>2</v>
      </c>
      <c r="C4">
        <v>2</v>
      </c>
      <c r="D4">
        <v>699</v>
      </c>
      <c r="E4">
        <v>1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10</v>
      </c>
      <c r="L4" t="s">
        <v>20</v>
      </c>
      <c r="M4">
        <v>852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18</v>
      </c>
      <c r="T4" t="s">
        <v>20</v>
      </c>
    </row>
    <row r="5" spans="1:20" x14ac:dyDescent="0.25">
      <c r="A5">
        <v>291</v>
      </c>
      <c r="B5">
        <v>1</v>
      </c>
      <c r="C5">
        <v>0</v>
      </c>
      <c r="D5">
        <v>299</v>
      </c>
      <c r="E5">
        <v>1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20</v>
      </c>
      <c r="L5" t="s">
        <v>11</v>
      </c>
      <c r="M5">
        <v>1124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18</v>
      </c>
      <c r="T5" t="s">
        <v>20</v>
      </c>
    </row>
    <row r="6" spans="1:20" x14ac:dyDescent="0.25">
      <c r="A6">
        <v>224</v>
      </c>
      <c r="B6">
        <v>2</v>
      </c>
      <c r="C6">
        <v>1</v>
      </c>
      <c r="D6">
        <v>255</v>
      </c>
      <c r="E6">
        <v>1</v>
      </c>
      <c r="F6" t="s">
        <v>20</v>
      </c>
      <c r="G6" t="s">
        <v>6</v>
      </c>
      <c r="H6" t="s">
        <v>20</v>
      </c>
      <c r="I6" t="s">
        <v>20</v>
      </c>
      <c r="J6" t="s">
        <v>20</v>
      </c>
      <c r="K6" t="s">
        <v>10</v>
      </c>
      <c r="L6" t="s">
        <v>20</v>
      </c>
      <c r="M6">
        <v>1107</v>
      </c>
      <c r="N6" t="s">
        <v>20</v>
      </c>
      <c r="O6" t="s">
        <v>20</v>
      </c>
      <c r="P6" t="s">
        <v>20</v>
      </c>
      <c r="Q6" t="s">
        <v>20</v>
      </c>
      <c r="R6" t="s">
        <v>17</v>
      </c>
      <c r="S6" t="s">
        <v>18</v>
      </c>
      <c r="T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Solutions</vt:lpstr>
      <vt:lpstr>Original Table</vt:lpstr>
      <vt:lpstr>MasterData</vt:lpstr>
      <vt:lpstr>Bangalore</vt:lpstr>
      <vt:lpstr>NCR</vt:lpstr>
      <vt:lpstr>Mumbai</vt:lpstr>
      <vt:lpstr>Chennai</vt:lpstr>
      <vt:lpstr>Hyderabad</vt:lpstr>
      <vt:lpstr>Pune</vt:lpstr>
      <vt:lpstr>Calcutta</vt:lpstr>
      <vt:lpstr>Others</vt:lpstr>
      <vt:lpstr>Pivot</vt:lpstr>
      <vt:lpstr>T-test Mondays vs Sundays</vt:lpstr>
      <vt:lpstr>ANOVA_NCR_Mum_Ban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Jaishree</cp:lastModifiedBy>
  <dcterms:created xsi:type="dcterms:W3CDTF">2015-11-26T12:56:28Z</dcterms:created>
  <dcterms:modified xsi:type="dcterms:W3CDTF">2017-02-23T06:03:41Z</dcterms:modified>
</cp:coreProperties>
</file>