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ppo\Documents\Project\starcansay\excelTest\"/>
    </mc:Choice>
  </mc:AlternateContent>
  <xr:revisionPtr revIDLastSave="0" documentId="13_ncr:1_{24A5FCD0-9CB7-485F-98C4-E8D5C3B9181A}" xr6:coauthVersionLast="47" xr6:coauthVersionMax="47" xr10:uidLastSave="{00000000-0000-0000-0000-000000000000}"/>
  <bookViews>
    <workbookView xWindow="-105" yWindow="0" windowWidth="14610" windowHeight="15585" activeTab="3" xr2:uid="{00000000-000D-0000-FFFF-FFFF00000000}"/>
  </bookViews>
  <sheets>
    <sheet name="100 YEAR" sheetId="3" r:id="rId1"/>
    <sheet name="สูตร" sheetId="4" r:id="rId2"/>
    <sheet name="ข้อมูล" sheetId="6" r:id="rId3"/>
    <sheet name="ตาราง" sheetId="10" r:id="rId4"/>
    <sheet name="Sheet1" sheetId="12" r:id="rId5"/>
    <sheet name="กราฟผล" sheetId="9" r:id="rId6"/>
  </sheets>
  <definedNames>
    <definedName name="_xlnm.Print_Area" localSheetId="5">กราฟผล!$A$1:$J$21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2" i="10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1" i="6"/>
  <c r="H2" i="6"/>
  <c r="H3" i="6"/>
  <c r="H4" i="6"/>
  <c r="H5" i="6"/>
  <c r="H6" i="6"/>
  <c r="H7" i="6"/>
  <c r="H8" i="6"/>
  <c r="H9" i="6"/>
  <c r="H10" i="6"/>
  <c r="H11" i="6"/>
  <c r="H12" i="6"/>
  <c r="C12" i="6"/>
  <c r="A12" i="6" l="1"/>
  <c r="B4" i="9"/>
  <c r="B3" i="9"/>
  <c r="B2" i="9"/>
  <c r="C4" i="6"/>
  <c r="B1" i="9" s="1"/>
  <c r="C5" i="6"/>
  <c r="E1" i="6" l="1"/>
  <c r="E2" i="6"/>
  <c r="E3" i="6"/>
  <c r="E4" i="6"/>
  <c r="E5" i="6"/>
  <c r="E6" i="6"/>
  <c r="E7" i="6"/>
  <c r="E8" i="6"/>
  <c r="E9" i="6"/>
  <c r="E10" i="6"/>
  <c r="E11" i="6"/>
  <c r="E19" i="6"/>
  <c r="E25" i="6"/>
  <c r="E26" i="6"/>
  <c r="E49" i="6"/>
  <c r="E50" i="6"/>
  <c r="E69" i="6"/>
  <c r="E77" i="6"/>
  <c r="E79" i="6"/>
  <c r="E93" i="6"/>
  <c r="E95" i="6"/>
  <c r="E120" i="6"/>
  <c r="E121" i="6"/>
  <c r="E122" i="6"/>
  <c r="E137" i="6"/>
  <c r="E141" i="6"/>
  <c r="E156" i="6"/>
  <c r="E162" i="6"/>
  <c r="E164" i="6"/>
  <c r="E180" i="6"/>
  <c r="E184" i="6"/>
  <c r="E194" i="6"/>
  <c r="E207" i="6"/>
  <c r="E208" i="6"/>
  <c r="E221" i="6"/>
  <c r="E225" i="6"/>
  <c r="E230" i="6"/>
  <c r="E244" i="6"/>
  <c r="E245" i="6"/>
  <c r="E247" i="6"/>
  <c r="E258" i="6"/>
  <c r="E262" i="6"/>
  <c r="E275" i="6"/>
  <c r="E276" i="6"/>
  <c r="E277" i="6"/>
  <c r="E294" i="6"/>
  <c r="E295" i="6"/>
  <c r="E304" i="6"/>
  <c r="E308" i="6"/>
  <c r="E309" i="6"/>
  <c r="E326" i="6"/>
  <c r="E327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17" i="6"/>
  <c r="C1" i="6"/>
  <c r="D1" i="6"/>
  <c r="F1" i="6" s="1"/>
  <c r="C2" i="6"/>
  <c r="D2" i="6"/>
  <c r="F2" i="6" s="1"/>
  <c r="C3" i="6"/>
  <c r="D3" i="6"/>
  <c r="F3" i="6" s="1"/>
  <c r="D4" i="6"/>
  <c r="F4" i="6" s="1"/>
  <c r="D5" i="6"/>
  <c r="F5" i="6" s="1"/>
  <c r="C6" i="6"/>
  <c r="D6" i="6"/>
  <c r="F6" i="6" s="1"/>
  <c r="C7" i="6"/>
  <c r="D7" i="6"/>
  <c r="F7" i="6" s="1"/>
  <c r="C8" i="6"/>
  <c r="D8" i="6"/>
  <c r="F8" i="6" s="1"/>
  <c r="C9" i="6"/>
  <c r="D9" i="6"/>
  <c r="F9" i="6" s="1"/>
  <c r="C10" i="6"/>
  <c r="D10" i="6"/>
  <c r="F10" i="6" s="1"/>
  <c r="C11" i="6"/>
  <c r="D11" i="6"/>
  <c r="F11" i="6" s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F12" i="6"/>
  <c r="F370" i="6" l="1"/>
  <c r="A370" i="6"/>
  <c r="F371" i="6"/>
  <c r="A371" i="6"/>
  <c r="F344" i="6"/>
  <c r="A344" i="6"/>
  <c r="F304" i="6"/>
  <c r="A304" i="6"/>
  <c r="F256" i="6"/>
  <c r="A256" i="6"/>
  <c r="F240" i="6"/>
  <c r="A240" i="6"/>
  <c r="F216" i="6"/>
  <c r="A216" i="6"/>
  <c r="F176" i="6"/>
  <c r="A176" i="6"/>
  <c r="F152" i="6"/>
  <c r="A152" i="6"/>
  <c r="F120" i="6"/>
  <c r="A120" i="6"/>
  <c r="F96" i="6"/>
  <c r="A96" i="6"/>
  <c r="F56" i="6"/>
  <c r="A56" i="6"/>
  <c r="F16" i="6"/>
  <c r="A16" i="6"/>
  <c r="F247" i="6"/>
  <c r="A247" i="6"/>
  <c r="F199" i="6"/>
  <c r="A199" i="6"/>
  <c r="F159" i="6"/>
  <c r="A159" i="6"/>
  <c r="F127" i="6"/>
  <c r="A127" i="6"/>
  <c r="F87" i="6"/>
  <c r="A87" i="6"/>
  <c r="F55" i="6"/>
  <c r="A55" i="6"/>
  <c r="F15" i="6"/>
  <c r="A15" i="6"/>
  <c r="A358" i="6"/>
  <c r="F358" i="6"/>
  <c r="F326" i="6"/>
  <c r="A326" i="6"/>
  <c r="F294" i="6"/>
  <c r="A294" i="6"/>
  <c r="F262" i="6"/>
  <c r="A262" i="6"/>
  <c r="F230" i="6"/>
  <c r="A230" i="6"/>
  <c r="F198" i="6"/>
  <c r="A198" i="6"/>
  <c r="F166" i="6"/>
  <c r="A166" i="6"/>
  <c r="F142" i="6"/>
  <c r="A142" i="6"/>
  <c r="F102" i="6"/>
  <c r="A102" i="6"/>
  <c r="F62" i="6"/>
  <c r="A62" i="6"/>
  <c r="F14" i="6"/>
  <c r="A14" i="6"/>
  <c r="A365" i="6"/>
  <c r="F365" i="6"/>
  <c r="A357" i="6"/>
  <c r="F357" i="6"/>
  <c r="A349" i="6"/>
  <c r="F349" i="6"/>
  <c r="F341" i="6"/>
  <c r="A341" i="6"/>
  <c r="F333" i="6"/>
  <c r="A333" i="6"/>
  <c r="F325" i="6"/>
  <c r="A325" i="6"/>
  <c r="F317" i="6"/>
  <c r="A317" i="6"/>
  <c r="F309" i="6"/>
  <c r="A309" i="6"/>
  <c r="F301" i="6"/>
  <c r="A301" i="6"/>
  <c r="F293" i="6"/>
  <c r="A293" i="6"/>
  <c r="F285" i="6"/>
  <c r="A285" i="6"/>
  <c r="F277" i="6"/>
  <c r="A277" i="6"/>
  <c r="F269" i="6"/>
  <c r="A269" i="6"/>
  <c r="F261" i="6"/>
  <c r="A261" i="6"/>
  <c r="F253" i="6"/>
  <c r="A253" i="6"/>
  <c r="F245" i="6"/>
  <c r="A245" i="6"/>
  <c r="F237" i="6"/>
  <c r="A237" i="6"/>
  <c r="F229" i="6"/>
  <c r="A229" i="6"/>
  <c r="F221" i="6"/>
  <c r="A221" i="6"/>
  <c r="F213" i="6"/>
  <c r="A213" i="6"/>
  <c r="F205" i="6"/>
  <c r="A205" i="6"/>
  <c r="F197" i="6"/>
  <c r="A197" i="6"/>
  <c r="F189" i="6"/>
  <c r="A189" i="6"/>
  <c r="F181" i="6"/>
  <c r="A181" i="6"/>
  <c r="F173" i="6"/>
  <c r="A173" i="6"/>
  <c r="F165" i="6"/>
  <c r="A165" i="6"/>
  <c r="F157" i="6"/>
  <c r="A157" i="6"/>
  <c r="F149" i="6"/>
  <c r="A149" i="6"/>
  <c r="F141" i="6"/>
  <c r="A141" i="6"/>
  <c r="F133" i="6"/>
  <c r="A133" i="6"/>
  <c r="F125" i="6"/>
  <c r="A125" i="6"/>
  <c r="F117" i="6"/>
  <c r="A117" i="6"/>
  <c r="F109" i="6"/>
  <c r="A109" i="6"/>
  <c r="F101" i="6"/>
  <c r="A101" i="6"/>
  <c r="F93" i="6"/>
  <c r="A93" i="6"/>
  <c r="F85" i="6"/>
  <c r="A85" i="6"/>
  <c r="F77" i="6"/>
  <c r="A77" i="6"/>
  <c r="F69" i="6"/>
  <c r="A69" i="6"/>
  <c r="F61" i="6"/>
  <c r="A61" i="6"/>
  <c r="F53" i="6"/>
  <c r="A53" i="6"/>
  <c r="F45" i="6"/>
  <c r="A45" i="6"/>
  <c r="F37" i="6"/>
  <c r="A37" i="6"/>
  <c r="F29" i="6"/>
  <c r="A29" i="6"/>
  <c r="F21" i="6"/>
  <c r="A21" i="6"/>
  <c r="F13" i="6"/>
  <c r="A13" i="6"/>
  <c r="A368" i="6"/>
  <c r="F368" i="6"/>
  <c r="F328" i="6"/>
  <c r="A328" i="6"/>
  <c r="F288" i="6"/>
  <c r="A288" i="6"/>
  <c r="F224" i="6"/>
  <c r="A224" i="6"/>
  <c r="F192" i="6"/>
  <c r="A192" i="6"/>
  <c r="F144" i="6"/>
  <c r="A144" i="6"/>
  <c r="F104" i="6"/>
  <c r="A104" i="6"/>
  <c r="F72" i="6"/>
  <c r="A72" i="6"/>
  <c r="F40" i="6"/>
  <c r="A40" i="6"/>
  <c r="F343" i="6"/>
  <c r="A343" i="6"/>
  <c r="F327" i="6"/>
  <c r="A327" i="6"/>
  <c r="F303" i="6"/>
  <c r="A303" i="6"/>
  <c r="F271" i="6"/>
  <c r="A271" i="6"/>
  <c r="F231" i="6"/>
  <c r="A231" i="6"/>
  <c r="F191" i="6"/>
  <c r="A191" i="6"/>
  <c r="F151" i="6"/>
  <c r="A151" i="6"/>
  <c r="F111" i="6"/>
  <c r="A111" i="6"/>
  <c r="F79" i="6"/>
  <c r="A79" i="6"/>
  <c r="F39" i="6"/>
  <c r="A39" i="6"/>
  <c r="A350" i="6"/>
  <c r="F350" i="6"/>
  <c r="F310" i="6"/>
  <c r="A310" i="6"/>
  <c r="F278" i="6"/>
  <c r="A278" i="6"/>
  <c r="F238" i="6"/>
  <c r="A238" i="6"/>
  <c r="F206" i="6"/>
  <c r="A206" i="6"/>
  <c r="F182" i="6"/>
  <c r="A182" i="6"/>
  <c r="F158" i="6"/>
  <c r="A158" i="6"/>
  <c r="F118" i="6"/>
  <c r="A118" i="6"/>
  <c r="F78" i="6"/>
  <c r="A78" i="6"/>
  <c r="F38" i="6"/>
  <c r="A38" i="6"/>
  <c r="A356" i="6"/>
  <c r="F356" i="6"/>
  <c r="F340" i="6"/>
  <c r="A340" i="6"/>
  <c r="F332" i="6"/>
  <c r="A332" i="6"/>
  <c r="F324" i="6"/>
  <c r="A324" i="6"/>
  <c r="F316" i="6"/>
  <c r="A316" i="6"/>
  <c r="F308" i="6"/>
  <c r="A308" i="6"/>
  <c r="F300" i="6"/>
  <c r="A300" i="6"/>
  <c r="F292" i="6"/>
  <c r="A292" i="6"/>
  <c r="F284" i="6"/>
  <c r="A284" i="6"/>
  <c r="F276" i="6"/>
  <c r="A276" i="6"/>
  <c r="F268" i="6"/>
  <c r="A268" i="6"/>
  <c r="F260" i="6"/>
  <c r="A260" i="6"/>
  <c r="F252" i="6"/>
  <c r="A252" i="6"/>
  <c r="F244" i="6"/>
  <c r="A244" i="6"/>
  <c r="F236" i="6"/>
  <c r="A236" i="6"/>
  <c r="F228" i="6"/>
  <c r="A228" i="6"/>
  <c r="F220" i="6"/>
  <c r="A220" i="6"/>
  <c r="F212" i="6"/>
  <c r="A212" i="6"/>
  <c r="F204" i="6"/>
  <c r="A204" i="6"/>
  <c r="F196" i="6"/>
  <c r="A196" i="6"/>
  <c r="F188" i="6"/>
  <c r="A188" i="6"/>
  <c r="F180" i="6"/>
  <c r="A180" i="6"/>
  <c r="F172" i="6"/>
  <c r="A172" i="6"/>
  <c r="F164" i="6"/>
  <c r="A164" i="6"/>
  <c r="F156" i="6"/>
  <c r="A156" i="6"/>
  <c r="F148" i="6"/>
  <c r="A148" i="6"/>
  <c r="F140" i="6"/>
  <c r="A140" i="6"/>
  <c r="F132" i="6"/>
  <c r="A132" i="6"/>
  <c r="F124" i="6"/>
  <c r="A124" i="6"/>
  <c r="F116" i="6"/>
  <c r="A116" i="6"/>
  <c r="F108" i="6"/>
  <c r="A108" i="6"/>
  <c r="F100" i="6"/>
  <c r="A100" i="6"/>
  <c r="F92" i="6"/>
  <c r="A92" i="6"/>
  <c r="F84" i="6"/>
  <c r="A84" i="6"/>
  <c r="F76" i="6"/>
  <c r="A76" i="6"/>
  <c r="F68" i="6"/>
  <c r="A68" i="6"/>
  <c r="F60" i="6"/>
  <c r="A60" i="6"/>
  <c r="F52" i="6"/>
  <c r="A52" i="6"/>
  <c r="F44" i="6"/>
  <c r="A44" i="6"/>
  <c r="F36" i="6"/>
  <c r="A36" i="6"/>
  <c r="F28" i="6"/>
  <c r="A28" i="6"/>
  <c r="F20" i="6"/>
  <c r="A20" i="6"/>
  <c r="F336" i="6"/>
  <c r="A336" i="6"/>
  <c r="F280" i="6"/>
  <c r="A280" i="6"/>
  <c r="F184" i="6"/>
  <c r="A184" i="6"/>
  <c r="F24" i="6"/>
  <c r="A24" i="6"/>
  <c r="A367" i="6"/>
  <c r="F367" i="6"/>
  <c r="F335" i="6"/>
  <c r="A335" i="6"/>
  <c r="F311" i="6"/>
  <c r="A311" i="6"/>
  <c r="F279" i="6"/>
  <c r="A279" i="6"/>
  <c r="F255" i="6"/>
  <c r="A255" i="6"/>
  <c r="F215" i="6"/>
  <c r="A215" i="6"/>
  <c r="F175" i="6"/>
  <c r="A175" i="6"/>
  <c r="F119" i="6"/>
  <c r="A119" i="6"/>
  <c r="F47" i="6"/>
  <c r="A47" i="6"/>
  <c r="F134" i="6"/>
  <c r="A134" i="6"/>
  <c r="F94" i="6"/>
  <c r="A94" i="6"/>
  <c r="F46" i="6"/>
  <c r="A46" i="6"/>
  <c r="A363" i="6"/>
  <c r="F363" i="6"/>
  <c r="A355" i="6"/>
  <c r="F355" i="6"/>
  <c r="A347" i="6"/>
  <c r="F347" i="6"/>
  <c r="F339" i="6"/>
  <c r="A339" i="6"/>
  <c r="F331" i="6"/>
  <c r="A331" i="6"/>
  <c r="F323" i="6"/>
  <c r="A323" i="6"/>
  <c r="F315" i="6"/>
  <c r="A315" i="6"/>
  <c r="F307" i="6"/>
  <c r="A307" i="6"/>
  <c r="F299" i="6"/>
  <c r="A299" i="6"/>
  <c r="F291" i="6"/>
  <c r="A291" i="6"/>
  <c r="F283" i="6"/>
  <c r="A283" i="6"/>
  <c r="F275" i="6"/>
  <c r="A275" i="6"/>
  <c r="F267" i="6"/>
  <c r="A267" i="6"/>
  <c r="F259" i="6"/>
  <c r="A259" i="6"/>
  <c r="F251" i="6"/>
  <c r="A251" i="6"/>
  <c r="F243" i="6"/>
  <c r="A243" i="6"/>
  <c r="F235" i="6"/>
  <c r="A235" i="6"/>
  <c r="F227" i="6"/>
  <c r="A227" i="6"/>
  <c r="F219" i="6"/>
  <c r="A219" i="6"/>
  <c r="F211" i="6"/>
  <c r="A211" i="6"/>
  <c r="F203" i="6"/>
  <c r="A203" i="6"/>
  <c r="F195" i="6"/>
  <c r="A195" i="6"/>
  <c r="F187" i="6"/>
  <c r="A187" i="6"/>
  <c r="F179" i="6"/>
  <c r="A179" i="6"/>
  <c r="F171" i="6"/>
  <c r="A171" i="6"/>
  <c r="F163" i="6"/>
  <c r="A163" i="6"/>
  <c r="F155" i="6"/>
  <c r="A155" i="6"/>
  <c r="F147" i="6"/>
  <c r="A147" i="6"/>
  <c r="F139" i="6"/>
  <c r="A139" i="6"/>
  <c r="F131" i="6"/>
  <c r="A131" i="6"/>
  <c r="F123" i="6"/>
  <c r="A123" i="6"/>
  <c r="F115" i="6"/>
  <c r="A115" i="6"/>
  <c r="F107" i="6"/>
  <c r="A107" i="6"/>
  <c r="F99" i="6"/>
  <c r="A99" i="6"/>
  <c r="F91" i="6"/>
  <c r="A91" i="6"/>
  <c r="F83" i="6"/>
  <c r="A83" i="6"/>
  <c r="F75" i="6"/>
  <c r="A75" i="6"/>
  <c r="F67" i="6"/>
  <c r="A67" i="6"/>
  <c r="F59" i="6"/>
  <c r="A59" i="6"/>
  <c r="F51" i="6"/>
  <c r="A51" i="6"/>
  <c r="F43" i="6"/>
  <c r="A43" i="6"/>
  <c r="F35" i="6"/>
  <c r="A35" i="6"/>
  <c r="F27" i="6"/>
  <c r="A27" i="6"/>
  <c r="F19" i="6"/>
  <c r="A19" i="6"/>
  <c r="A352" i="6"/>
  <c r="F352" i="6"/>
  <c r="F312" i="6"/>
  <c r="A312" i="6"/>
  <c r="F272" i="6"/>
  <c r="A272" i="6"/>
  <c r="F232" i="6"/>
  <c r="A232" i="6"/>
  <c r="F200" i="6"/>
  <c r="A200" i="6"/>
  <c r="F160" i="6"/>
  <c r="A160" i="6"/>
  <c r="F128" i="6"/>
  <c r="A128" i="6"/>
  <c r="F88" i="6"/>
  <c r="A88" i="6"/>
  <c r="F48" i="6"/>
  <c r="A48" i="6"/>
  <c r="A359" i="6"/>
  <c r="F359" i="6"/>
  <c r="F287" i="6"/>
  <c r="A287" i="6"/>
  <c r="F239" i="6"/>
  <c r="A239" i="6"/>
  <c r="F207" i="6"/>
  <c r="A207" i="6"/>
  <c r="F167" i="6"/>
  <c r="A167" i="6"/>
  <c r="F135" i="6"/>
  <c r="A135" i="6"/>
  <c r="F95" i="6"/>
  <c r="A95" i="6"/>
  <c r="F63" i="6"/>
  <c r="A63" i="6"/>
  <c r="F23" i="6"/>
  <c r="A23" i="6"/>
  <c r="F342" i="6"/>
  <c r="A342" i="6"/>
  <c r="F318" i="6"/>
  <c r="A318" i="6"/>
  <c r="F286" i="6"/>
  <c r="A286" i="6"/>
  <c r="F246" i="6"/>
  <c r="A246" i="6"/>
  <c r="F214" i="6"/>
  <c r="A214" i="6"/>
  <c r="F174" i="6"/>
  <c r="A174" i="6"/>
  <c r="F126" i="6"/>
  <c r="A126" i="6"/>
  <c r="F86" i="6"/>
  <c r="A86" i="6"/>
  <c r="F54" i="6"/>
  <c r="A54" i="6"/>
  <c r="F22" i="6"/>
  <c r="A22" i="6"/>
  <c r="A354" i="6"/>
  <c r="F354" i="6"/>
  <c r="F330" i="6"/>
  <c r="A330" i="6"/>
  <c r="F314" i="6"/>
  <c r="A314" i="6"/>
  <c r="F298" i="6"/>
  <c r="A298" i="6"/>
  <c r="F282" i="6"/>
  <c r="A282" i="6"/>
  <c r="F258" i="6"/>
  <c r="A258" i="6"/>
  <c r="F242" i="6"/>
  <c r="A242" i="6"/>
  <c r="F226" i="6"/>
  <c r="A226" i="6"/>
  <c r="F210" i="6"/>
  <c r="A210" i="6"/>
  <c r="F202" i="6"/>
  <c r="A202" i="6"/>
  <c r="F186" i="6"/>
  <c r="A186" i="6"/>
  <c r="F178" i="6"/>
  <c r="A178" i="6"/>
  <c r="F170" i="6"/>
  <c r="A170" i="6"/>
  <c r="F162" i="6"/>
  <c r="A162" i="6"/>
  <c r="F154" i="6"/>
  <c r="A154" i="6"/>
  <c r="F146" i="6"/>
  <c r="A146" i="6"/>
  <c r="F138" i="6"/>
  <c r="A138" i="6"/>
  <c r="F130" i="6"/>
  <c r="A130" i="6"/>
  <c r="F122" i="6"/>
  <c r="A122" i="6"/>
  <c r="F114" i="6"/>
  <c r="A114" i="6"/>
  <c r="F106" i="6"/>
  <c r="A106" i="6"/>
  <c r="F98" i="6"/>
  <c r="A98" i="6"/>
  <c r="F90" i="6"/>
  <c r="A90" i="6"/>
  <c r="F82" i="6"/>
  <c r="A82" i="6"/>
  <c r="F74" i="6"/>
  <c r="A74" i="6"/>
  <c r="F66" i="6"/>
  <c r="A66" i="6"/>
  <c r="F58" i="6"/>
  <c r="A58" i="6"/>
  <c r="F50" i="6"/>
  <c r="A50" i="6"/>
  <c r="F42" i="6"/>
  <c r="A42" i="6"/>
  <c r="F34" i="6"/>
  <c r="A34" i="6"/>
  <c r="F26" i="6"/>
  <c r="A26" i="6"/>
  <c r="F18" i="6"/>
  <c r="A18" i="6"/>
  <c r="A360" i="6"/>
  <c r="F360" i="6"/>
  <c r="F320" i="6"/>
  <c r="A320" i="6"/>
  <c r="F296" i="6"/>
  <c r="A296" i="6"/>
  <c r="F264" i="6"/>
  <c r="A264" i="6"/>
  <c r="F248" i="6"/>
  <c r="A248" i="6"/>
  <c r="F208" i="6"/>
  <c r="A208" i="6"/>
  <c r="F168" i="6"/>
  <c r="A168" i="6"/>
  <c r="F136" i="6"/>
  <c r="A136" i="6"/>
  <c r="F112" i="6"/>
  <c r="A112" i="6"/>
  <c r="F80" i="6"/>
  <c r="A80" i="6"/>
  <c r="F64" i="6"/>
  <c r="A64" i="6"/>
  <c r="F32" i="6"/>
  <c r="A32" i="6"/>
  <c r="A351" i="6"/>
  <c r="F351" i="6"/>
  <c r="F319" i="6"/>
  <c r="A319" i="6"/>
  <c r="F295" i="6"/>
  <c r="A295" i="6"/>
  <c r="F263" i="6"/>
  <c r="A263" i="6"/>
  <c r="F223" i="6"/>
  <c r="A223" i="6"/>
  <c r="F183" i="6"/>
  <c r="A183" i="6"/>
  <c r="F143" i="6"/>
  <c r="A143" i="6"/>
  <c r="F103" i="6"/>
  <c r="A103" i="6"/>
  <c r="F71" i="6"/>
  <c r="A71" i="6"/>
  <c r="F31" i="6"/>
  <c r="A31" i="6"/>
  <c r="A366" i="6"/>
  <c r="F366" i="6"/>
  <c r="F334" i="6"/>
  <c r="A334" i="6"/>
  <c r="F302" i="6"/>
  <c r="A302" i="6"/>
  <c r="F270" i="6"/>
  <c r="A270" i="6"/>
  <c r="F254" i="6"/>
  <c r="A254" i="6"/>
  <c r="F222" i="6"/>
  <c r="A222" i="6"/>
  <c r="F190" i="6"/>
  <c r="A190" i="6"/>
  <c r="F150" i="6"/>
  <c r="A150" i="6"/>
  <c r="F110" i="6"/>
  <c r="A110" i="6"/>
  <c r="F70" i="6"/>
  <c r="A70" i="6"/>
  <c r="F30" i="6"/>
  <c r="A30" i="6"/>
  <c r="A364" i="6"/>
  <c r="F364" i="6"/>
  <c r="A348" i="6"/>
  <c r="F348" i="6"/>
  <c r="A362" i="6"/>
  <c r="F362" i="6"/>
  <c r="A346" i="6"/>
  <c r="F346" i="6"/>
  <c r="F338" i="6"/>
  <c r="A338" i="6"/>
  <c r="F322" i="6"/>
  <c r="A322" i="6"/>
  <c r="F306" i="6"/>
  <c r="A306" i="6"/>
  <c r="F290" i="6"/>
  <c r="A290" i="6"/>
  <c r="F274" i="6"/>
  <c r="A274" i="6"/>
  <c r="F266" i="6"/>
  <c r="A266" i="6"/>
  <c r="F250" i="6"/>
  <c r="A250" i="6"/>
  <c r="F234" i="6"/>
  <c r="A234" i="6"/>
  <c r="F218" i="6"/>
  <c r="A218" i="6"/>
  <c r="F194" i="6"/>
  <c r="A194" i="6"/>
  <c r="A369" i="6"/>
  <c r="F369" i="6"/>
  <c r="A361" i="6"/>
  <c r="F361" i="6"/>
  <c r="A353" i="6"/>
  <c r="F353" i="6"/>
  <c r="F345" i="6"/>
  <c r="A345" i="6"/>
  <c r="F337" i="6"/>
  <c r="A337" i="6"/>
  <c r="F329" i="6"/>
  <c r="A329" i="6"/>
  <c r="F321" i="6"/>
  <c r="A321" i="6"/>
  <c r="F313" i="6"/>
  <c r="A313" i="6"/>
  <c r="F305" i="6"/>
  <c r="A305" i="6"/>
  <c r="F297" i="6"/>
  <c r="A297" i="6"/>
  <c r="F289" i="6"/>
  <c r="A289" i="6"/>
  <c r="F281" i="6"/>
  <c r="A281" i="6"/>
  <c r="F273" i="6"/>
  <c r="A273" i="6"/>
  <c r="F265" i="6"/>
  <c r="A265" i="6"/>
  <c r="F257" i="6"/>
  <c r="A257" i="6"/>
  <c r="F249" i="6"/>
  <c r="A249" i="6"/>
  <c r="F241" i="6"/>
  <c r="A241" i="6"/>
  <c r="F233" i="6"/>
  <c r="A233" i="6"/>
  <c r="F225" i="6"/>
  <c r="A225" i="6"/>
  <c r="F217" i="6"/>
  <c r="A217" i="6"/>
  <c r="F209" i="6"/>
  <c r="A209" i="6"/>
  <c r="F201" i="6"/>
  <c r="A201" i="6"/>
  <c r="F193" i="6"/>
  <c r="A193" i="6"/>
  <c r="F185" i="6"/>
  <c r="A185" i="6"/>
  <c r="F177" i="6"/>
  <c r="A177" i="6"/>
  <c r="F169" i="6"/>
  <c r="A169" i="6"/>
  <c r="F161" i="6"/>
  <c r="A161" i="6"/>
  <c r="F153" i="6"/>
  <c r="A153" i="6"/>
  <c r="F145" i="6"/>
  <c r="A145" i="6"/>
  <c r="F137" i="6"/>
  <c r="A137" i="6"/>
  <c r="F129" i="6"/>
  <c r="A129" i="6"/>
  <c r="F121" i="6"/>
  <c r="A121" i="6"/>
  <c r="F113" i="6"/>
  <c r="A113" i="6"/>
  <c r="F105" i="6"/>
  <c r="A105" i="6"/>
  <c r="F97" i="6"/>
  <c r="A97" i="6"/>
  <c r="F89" i="6"/>
  <c r="A89" i="6"/>
  <c r="F81" i="6"/>
  <c r="A81" i="6"/>
  <c r="F73" i="6"/>
  <c r="A73" i="6"/>
  <c r="F65" i="6"/>
  <c r="A65" i="6"/>
  <c r="F57" i="6"/>
  <c r="A57" i="6"/>
  <c r="F49" i="6"/>
  <c r="A49" i="6"/>
  <c r="F41" i="6"/>
  <c r="A41" i="6"/>
  <c r="F33" i="6"/>
  <c r="A33" i="6"/>
  <c r="F25" i="6"/>
  <c r="A25" i="6"/>
  <c r="F17" i="6"/>
  <c r="A17" i="6"/>
  <c r="B371" i="6"/>
  <c r="B363" i="6"/>
  <c r="B355" i="6"/>
  <c r="B347" i="6"/>
  <c r="B339" i="6"/>
  <c r="B331" i="6"/>
  <c r="B275" i="6"/>
  <c r="B19" i="6"/>
  <c r="B354" i="6"/>
  <c r="B162" i="6"/>
  <c r="B370" i="6"/>
  <c r="B50" i="6"/>
  <c r="B26" i="6"/>
  <c r="B367" i="6"/>
  <c r="B359" i="6"/>
  <c r="B351" i="6"/>
  <c r="B343" i="6"/>
  <c r="B335" i="6"/>
  <c r="B346" i="6"/>
  <c r="B338" i="6"/>
  <c r="B122" i="6"/>
  <c r="B366" i="6"/>
  <c r="B350" i="6"/>
  <c r="B334" i="6"/>
  <c r="B362" i="6"/>
  <c r="B330" i="6"/>
  <c r="B258" i="6"/>
  <c r="B194" i="6"/>
  <c r="B358" i="6"/>
  <c r="B342" i="6"/>
  <c r="B326" i="6"/>
  <c r="B369" i="6"/>
  <c r="B361" i="6"/>
  <c r="B353" i="6"/>
  <c r="B345" i="6"/>
  <c r="B337" i="6"/>
  <c r="B329" i="6"/>
  <c r="B225" i="6"/>
  <c r="B137" i="6"/>
  <c r="B121" i="6"/>
  <c r="B49" i="6"/>
  <c r="B25" i="6"/>
  <c r="B17" i="6"/>
  <c r="E325" i="6"/>
  <c r="B325" i="6" s="1"/>
  <c r="E307" i="6"/>
  <c r="B307" i="6" s="1"/>
  <c r="E290" i="6"/>
  <c r="B290" i="6" s="1"/>
  <c r="E255" i="6"/>
  <c r="B255" i="6" s="1"/>
  <c r="E243" i="6"/>
  <c r="B243" i="6" s="1"/>
  <c r="E222" i="6"/>
  <c r="B222" i="6" s="1"/>
  <c r="E205" i="6"/>
  <c r="B205" i="6" s="1"/>
  <c r="E178" i="6"/>
  <c r="B178" i="6" s="1"/>
  <c r="E136" i="6"/>
  <c r="B136" i="6" s="1"/>
  <c r="E112" i="6"/>
  <c r="B112" i="6" s="1"/>
  <c r="E92" i="6"/>
  <c r="B92" i="6" s="1"/>
  <c r="E68" i="6"/>
  <c r="B68" i="6" s="1"/>
  <c r="E48" i="6"/>
  <c r="B48" i="6" s="1"/>
  <c r="E24" i="6"/>
  <c r="B24" i="6" s="1"/>
  <c r="B368" i="6"/>
  <c r="B360" i="6"/>
  <c r="B352" i="6"/>
  <c r="B344" i="6"/>
  <c r="B336" i="6"/>
  <c r="B304" i="6"/>
  <c r="B208" i="6"/>
  <c r="B184" i="6"/>
  <c r="B120" i="6"/>
  <c r="E319" i="6"/>
  <c r="E306" i="6"/>
  <c r="B306" i="6" s="1"/>
  <c r="E287" i="6"/>
  <c r="B287" i="6" s="1"/>
  <c r="E274" i="6"/>
  <c r="B274" i="6" s="1"/>
  <c r="E254" i="6"/>
  <c r="B254" i="6" s="1"/>
  <c r="E242" i="6"/>
  <c r="B242" i="6" s="1"/>
  <c r="E197" i="6"/>
  <c r="B197" i="6" s="1"/>
  <c r="E177" i="6"/>
  <c r="B177" i="6" s="1"/>
  <c r="E154" i="6"/>
  <c r="B154" i="6" s="1"/>
  <c r="E135" i="6"/>
  <c r="B135" i="6" s="1"/>
  <c r="E111" i="6"/>
  <c r="B111" i="6" s="1"/>
  <c r="E90" i="6"/>
  <c r="B90" i="6" s="1"/>
  <c r="E66" i="6"/>
  <c r="B66" i="6" s="1"/>
  <c r="E40" i="6"/>
  <c r="B40" i="6" s="1"/>
  <c r="E20" i="6"/>
  <c r="B20" i="6" s="1"/>
  <c r="B327" i="6"/>
  <c r="B319" i="6"/>
  <c r="B295" i="6"/>
  <c r="B247" i="6"/>
  <c r="B207" i="6"/>
  <c r="B95" i="6"/>
  <c r="B79" i="6"/>
  <c r="E318" i="6"/>
  <c r="B318" i="6" s="1"/>
  <c r="E286" i="6"/>
  <c r="B286" i="6" s="1"/>
  <c r="E268" i="6"/>
  <c r="B268" i="6" s="1"/>
  <c r="E253" i="6"/>
  <c r="B253" i="6" s="1"/>
  <c r="E236" i="6"/>
  <c r="B236" i="6" s="1"/>
  <c r="E220" i="6"/>
  <c r="B220" i="6" s="1"/>
  <c r="E196" i="6"/>
  <c r="B196" i="6" s="1"/>
  <c r="E176" i="6"/>
  <c r="B176" i="6" s="1"/>
  <c r="E153" i="6"/>
  <c r="B153" i="6" s="1"/>
  <c r="E133" i="6"/>
  <c r="B133" i="6" s="1"/>
  <c r="E109" i="6"/>
  <c r="B109" i="6" s="1"/>
  <c r="E82" i="6"/>
  <c r="B82" i="6" s="1"/>
  <c r="E63" i="6"/>
  <c r="B63" i="6" s="1"/>
  <c r="E39" i="6"/>
  <c r="B39" i="6" s="1"/>
  <c r="B294" i="6"/>
  <c r="B262" i="6"/>
  <c r="B230" i="6"/>
  <c r="E317" i="6"/>
  <c r="B317" i="6" s="1"/>
  <c r="E300" i="6"/>
  <c r="B300" i="6" s="1"/>
  <c r="E285" i="6"/>
  <c r="B285" i="6" s="1"/>
  <c r="E267" i="6"/>
  <c r="B267" i="6" s="1"/>
  <c r="E252" i="6"/>
  <c r="B252" i="6" s="1"/>
  <c r="E235" i="6"/>
  <c r="B235" i="6" s="1"/>
  <c r="E218" i="6"/>
  <c r="B218" i="6" s="1"/>
  <c r="E168" i="6"/>
  <c r="B168" i="6" s="1"/>
  <c r="E152" i="6"/>
  <c r="B152" i="6" s="1"/>
  <c r="E125" i="6"/>
  <c r="B125" i="6" s="1"/>
  <c r="E105" i="6"/>
  <c r="B105" i="6" s="1"/>
  <c r="E81" i="6"/>
  <c r="B81" i="6" s="1"/>
  <c r="E61" i="6"/>
  <c r="B61" i="6" s="1"/>
  <c r="E37" i="6"/>
  <c r="B37" i="6" s="1"/>
  <c r="E15" i="6"/>
  <c r="B15" i="6" s="1"/>
  <c r="B365" i="6"/>
  <c r="B357" i="6"/>
  <c r="B349" i="6"/>
  <c r="B341" i="6"/>
  <c r="B333" i="6"/>
  <c r="B309" i="6"/>
  <c r="B277" i="6"/>
  <c r="B245" i="6"/>
  <c r="B221" i="6"/>
  <c r="B141" i="6"/>
  <c r="B93" i="6"/>
  <c r="B77" i="6"/>
  <c r="B69" i="6"/>
  <c r="E316" i="6"/>
  <c r="B316" i="6" s="1"/>
  <c r="E299" i="6"/>
  <c r="B299" i="6" s="1"/>
  <c r="E284" i="6"/>
  <c r="B284" i="6" s="1"/>
  <c r="E266" i="6"/>
  <c r="B266" i="6" s="1"/>
  <c r="E234" i="6"/>
  <c r="B234" i="6" s="1"/>
  <c r="E210" i="6"/>
  <c r="B210" i="6" s="1"/>
  <c r="E191" i="6"/>
  <c r="B191" i="6" s="1"/>
  <c r="E167" i="6"/>
  <c r="B167" i="6" s="1"/>
  <c r="E148" i="6"/>
  <c r="B148" i="6" s="1"/>
  <c r="E124" i="6"/>
  <c r="B124" i="6" s="1"/>
  <c r="E104" i="6"/>
  <c r="B104" i="6" s="1"/>
  <c r="E80" i="6"/>
  <c r="B80" i="6" s="1"/>
  <c r="E56" i="6"/>
  <c r="B56" i="6" s="1"/>
  <c r="E36" i="6"/>
  <c r="B36" i="6" s="1"/>
  <c r="B364" i="6"/>
  <c r="B356" i="6"/>
  <c r="B348" i="6"/>
  <c r="B340" i="6"/>
  <c r="B332" i="6"/>
  <c r="B308" i="6"/>
  <c r="B276" i="6"/>
  <c r="B244" i="6"/>
  <c r="B180" i="6"/>
  <c r="B164" i="6"/>
  <c r="B156" i="6"/>
  <c r="E315" i="6"/>
  <c r="B315" i="6" s="1"/>
  <c r="E298" i="6"/>
  <c r="B298" i="6" s="1"/>
  <c r="E278" i="6"/>
  <c r="B278" i="6" s="1"/>
  <c r="E263" i="6"/>
  <c r="B263" i="6" s="1"/>
  <c r="E246" i="6"/>
  <c r="B246" i="6" s="1"/>
  <c r="E231" i="6"/>
  <c r="B231" i="6" s="1"/>
  <c r="E209" i="6"/>
  <c r="B209" i="6" s="1"/>
  <c r="E189" i="6"/>
  <c r="B189" i="6" s="1"/>
  <c r="E165" i="6"/>
  <c r="B165" i="6" s="1"/>
  <c r="E146" i="6"/>
  <c r="B146" i="6" s="1"/>
  <c r="E98" i="6"/>
  <c r="B98" i="6" s="1"/>
  <c r="E52" i="6"/>
  <c r="B52" i="6" s="1"/>
  <c r="E34" i="6"/>
  <c r="B34" i="6" s="1"/>
  <c r="E324" i="6"/>
  <c r="B324" i="6" s="1"/>
  <c r="E303" i="6"/>
  <c r="B303" i="6" s="1"/>
  <c r="E283" i="6"/>
  <c r="B283" i="6" s="1"/>
  <c r="E261" i="6"/>
  <c r="B261" i="6" s="1"/>
  <c r="E239" i="6"/>
  <c r="B239" i="6" s="1"/>
  <c r="E217" i="6"/>
  <c r="B217" i="6" s="1"/>
  <c r="E188" i="6"/>
  <c r="B188" i="6" s="1"/>
  <c r="E159" i="6"/>
  <c r="B159" i="6" s="1"/>
  <c r="E132" i="6"/>
  <c r="B132" i="6" s="1"/>
  <c r="E103" i="6"/>
  <c r="B103" i="6" s="1"/>
  <c r="E12" i="6"/>
  <c r="B12" i="6" s="1"/>
  <c r="E323" i="6"/>
  <c r="B323" i="6" s="1"/>
  <c r="E311" i="6"/>
  <c r="B311" i="6" s="1"/>
  <c r="E302" i="6"/>
  <c r="B302" i="6" s="1"/>
  <c r="E292" i="6"/>
  <c r="B292" i="6" s="1"/>
  <c r="E282" i="6"/>
  <c r="B282" i="6" s="1"/>
  <c r="E270" i="6"/>
  <c r="B270" i="6" s="1"/>
  <c r="E260" i="6"/>
  <c r="B260" i="6" s="1"/>
  <c r="E250" i="6"/>
  <c r="B250" i="6" s="1"/>
  <c r="E238" i="6"/>
  <c r="B238" i="6" s="1"/>
  <c r="E228" i="6"/>
  <c r="B228" i="6" s="1"/>
  <c r="E216" i="6"/>
  <c r="B216" i="6" s="1"/>
  <c r="E200" i="6"/>
  <c r="B200" i="6" s="1"/>
  <c r="E186" i="6"/>
  <c r="B186" i="6" s="1"/>
  <c r="E173" i="6"/>
  <c r="B173" i="6" s="1"/>
  <c r="E157" i="6"/>
  <c r="B157" i="6" s="1"/>
  <c r="E144" i="6"/>
  <c r="B144" i="6" s="1"/>
  <c r="E130" i="6"/>
  <c r="B130" i="6" s="1"/>
  <c r="E114" i="6"/>
  <c r="B114" i="6" s="1"/>
  <c r="E101" i="6"/>
  <c r="B101" i="6" s="1"/>
  <c r="E88" i="6"/>
  <c r="B88" i="6" s="1"/>
  <c r="E72" i="6"/>
  <c r="B72" i="6" s="1"/>
  <c r="E58" i="6"/>
  <c r="B58" i="6" s="1"/>
  <c r="E45" i="6"/>
  <c r="B45" i="6" s="1"/>
  <c r="E29" i="6"/>
  <c r="B29" i="6" s="1"/>
  <c r="E27" i="6"/>
  <c r="B27" i="6" s="1"/>
  <c r="E35" i="6"/>
  <c r="B35" i="6" s="1"/>
  <c r="E43" i="6"/>
  <c r="B43" i="6" s="1"/>
  <c r="E51" i="6"/>
  <c r="B51" i="6" s="1"/>
  <c r="E59" i="6"/>
  <c r="B59" i="6" s="1"/>
  <c r="E67" i="6"/>
  <c r="B67" i="6" s="1"/>
  <c r="E75" i="6"/>
  <c r="B75" i="6" s="1"/>
  <c r="E83" i="6"/>
  <c r="B83" i="6" s="1"/>
  <c r="E91" i="6"/>
  <c r="B91" i="6" s="1"/>
  <c r="E99" i="6"/>
  <c r="B99" i="6" s="1"/>
  <c r="E107" i="6"/>
  <c r="B107" i="6" s="1"/>
  <c r="E115" i="6"/>
  <c r="B115" i="6" s="1"/>
  <c r="E123" i="6"/>
  <c r="B123" i="6" s="1"/>
  <c r="E131" i="6"/>
  <c r="B131" i="6" s="1"/>
  <c r="E139" i="6"/>
  <c r="B139" i="6" s="1"/>
  <c r="E147" i="6"/>
  <c r="B147" i="6" s="1"/>
  <c r="E155" i="6"/>
  <c r="B155" i="6" s="1"/>
  <c r="E163" i="6"/>
  <c r="B163" i="6" s="1"/>
  <c r="E171" i="6"/>
  <c r="B171" i="6" s="1"/>
  <c r="E179" i="6"/>
  <c r="B179" i="6" s="1"/>
  <c r="E187" i="6"/>
  <c r="B187" i="6" s="1"/>
  <c r="E195" i="6"/>
  <c r="B195" i="6" s="1"/>
  <c r="E203" i="6"/>
  <c r="B203" i="6" s="1"/>
  <c r="E211" i="6"/>
  <c r="B211" i="6" s="1"/>
  <c r="E219" i="6"/>
  <c r="B219" i="6" s="1"/>
  <c r="E227" i="6"/>
  <c r="B227" i="6" s="1"/>
  <c r="E14" i="6"/>
  <c r="B14" i="6" s="1"/>
  <c r="E22" i="6"/>
  <c r="B22" i="6" s="1"/>
  <c r="E30" i="6"/>
  <c r="B30" i="6" s="1"/>
  <c r="E38" i="6"/>
  <c r="B38" i="6" s="1"/>
  <c r="E46" i="6"/>
  <c r="B46" i="6" s="1"/>
  <c r="E54" i="6"/>
  <c r="B54" i="6" s="1"/>
  <c r="E62" i="6"/>
  <c r="B62" i="6" s="1"/>
  <c r="E70" i="6"/>
  <c r="B70" i="6" s="1"/>
  <c r="E78" i="6"/>
  <c r="B78" i="6" s="1"/>
  <c r="E86" i="6"/>
  <c r="B86" i="6" s="1"/>
  <c r="E94" i="6"/>
  <c r="B94" i="6" s="1"/>
  <c r="E102" i="6"/>
  <c r="B102" i="6" s="1"/>
  <c r="E110" i="6"/>
  <c r="B110" i="6" s="1"/>
  <c r="E118" i="6"/>
  <c r="B118" i="6" s="1"/>
  <c r="E126" i="6"/>
  <c r="B126" i="6" s="1"/>
  <c r="E134" i="6"/>
  <c r="B134" i="6" s="1"/>
  <c r="E142" i="6"/>
  <c r="B142" i="6" s="1"/>
  <c r="E150" i="6"/>
  <c r="B150" i="6" s="1"/>
  <c r="E158" i="6"/>
  <c r="B158" i="6" s="1"/>
  <c r="E166" i="6"/>
  <c r="B166" i="6" s="1"/>
  <c r="E174" i="6"/>
  <c r="B174" i="6" s="1"/>
  <c r="E182" i="6"/>
  <c r="B182" i="6" s="1"/>
  <c r="E190" i="6"/>
  <c r="B190" i="6" s="1"/>
  <c r="E198" i="6"/>
  <c r="B198" i="6" s="1"/>
  <c r="E206" i="6"/>
  <c r="B206" i="6" s="1"/>
  <c r="E214" i="6"/>
  <c r="B214" i="6" s="1"/>
  <c r="E21" i="6"/>
  <c r="B21" i="6" s="1"/>
  <c r="E32" i="6"/>
  <c r="B32" i="6" s="1"/>
  <c r="E42" i="6"/>
  <c r="B42" i="6" s="1"/>
  <c r="E53" i="6"/>
  <c r="B53" i="6" s="1"/>
  <c r="E64" i="6"/>
  <c r="B64" i="6" s="1"/>
  <c r="E74" i="6"/>
  <c r="B74" i="6" s="1"/>
  <c r="E85" i="6"/>
  <c r="B85" i="6" s="1"/>
  <c r="E96" i="6"/>
  <c r="B96" i="6" s="1"/>
  <c r="E106" i="6"/>
  <c r="B106" i="6" s="1"/>
  <c r="E117" i="6"/>
  <c r="B117" i="6" s="1"/>
  <c r="E128" i="6"/>
  <c r="B128" i="6" s="1"/>
  <c r="E138" i="6"/>
  <c r="B138" i="6" s="1"/>
  <c r="E149" i="6"/>
  <c r="B149" i="6" s="1"/>
  <c r="E160" i="6"/>
  <c r="B160" i="6" s="1"/>
  <c r="E170" i="6"/>
  <c r="B170" i="6" s="1"/>
  <c r="E181" i="6"/>
  <c r="B181" i="6" s="1"/>
  <c r="E192" i="6"/>
  <c r="B192" i="6" s="1"/>
  <c r="E202" i="6"/>
  <c r="B202" i="6" s="1"/>
  <c r="E213" i="6"/>
  <c r="B213" i="6" s="1"/>
  <c r="E223" i="6"/>
  <c r="B223" i="6" s="1"/>
  <c r="E232" i="6"/>
  <c r="B232" i="6" s="1"/>
  <c r="E240" i="6"/>
  <c r="B240" i="6" s="1"/>
  <c r="E248" i="6"/>
  <c r="B248" i="6" s="1"/>
  <c r="E256" i="6"/>
  <c r="B256" i="6" s="1"/>
  <c r="E264" i="6"/>
  <c r="B264" i="6" s="1"/>
  <c r="E272" i="6"/>
  <c r="B272" i="6" s="1"/>
  <c r="E280" i="6"/>
  <c r="B280" i="6" s="1"/>
  <c r="E288" i="6"/>
  <c r="B288" i="6" s="1"/>
  <c r="E296" i="6"/>
  <c r="B296" i="6" s="1"/>
  <c r="E312" i="6"/>
  <c r="B312" i="6" s="1"/>
  <c r="E320" i="6"/>
  <c r="B320" i="6" s="1"/>
  <c r="E328" i="6"/>
  <c r="B328" i="6" s="1"/>
  <c r="E13" i="6"/>
  <c r="B13" i="6" s="1"/>
  <c r="E23" i="6"/>
  <c r="B23" i="6" s="1"/>
  <c r="E33" i="6"/>
  <c r="B33" i="6" s="1"/>
  <c r="E44" i="6"/>
  <c r="B44" i="6" s="1"/>
  <c r="E55" i="6"/>
  <c r="B55" i="6" s="1"/>
  <c r="E65" i="6"/>
  <c r="B65" i="6" s="1"/>
  <c r="E76" i="6"/>
  <c r="B76" i="6" s="1"/>
  <c r="E87" i="6"/>
  <c r="B87" i="6" s="1"/>
  <c r="E97" i="6"/>
  <c r="B97" i="6" s="1"/>
  <c r="E108" i="6"/>
  <c r="B108" i="6" s="1"/>
  <c r="E119" i="6"/>
  <c r="B119" i="6" s="1"/>
  <c r="E129" i="6"/>
  <c r="B129" i="6" s="1"/>
  <c r="E140" i="6"/>
  <c r="B140" i="6" s="1"/>
  <c r="E151" i="6"/>
  <c r="B151" i="6" s="1"/>
  <c r="E161" i="6"/>
  <c r="B161" i="6" s="1"/>
  <c r="E172" i="6"/>
  <c r="B172" i="6" s="1"/>
  <c r="E183" i="6"/>
  <c r="B183" i="6" s="1"/>
  <c r="E193" i="6"/>
  <c r="B193" i="6" s="1"/>
  <c r="E204" i="6"/>
  <c r="B204" i="6" s="1"/>
  <c r="E215" i="6"/>
  <c r="B215" i="6" s="1"/>
  <c r="E224" i="6"/>
  <c r="B224" i="6" s="1"/>
  <c r="E233" i="6"/>
  <c r="B233" i="6" s="1"/>
  <c r="E241" i="6"/>
  <c r="B241" i="6" s="1"/>
  <c r="E249" i="6"/>
  <c r="B249" i="6" s="1"/>
  <c r="E257" i="6"/>
  <c r="B257" i="6" s="1"/>
  <c r="E265" i="6"/>
  <c r="B265" i="6" s="1"/>
  <c r="E273" i="6"/>
  <c r="B273" i="6" s="1"/>
  <c r="E281" i="6"/>
  <c r="B281" i="6" s="1"/>
  <c r="E289" i="6"/>
  <c r="B289" i="6" s="1"/>
  <c r="E297" i="6"/>
  <c r="B297" i="6" s="1"/>
  <c r="E305" i="6"/>
  <c r="B305" i="6" s="1"/>
  <c r="E313" i="6"/>
  <c r="B313" i="6" s="1"/>
  <c r="E321" i="6"/>
  <c r="B321" i="6" s="1"/>
  <c r="E314" i="6"/>
  <c r="B314" i="6" s="1"/>
  <c r="E293" i="6"/>
  <c r="B293" i="6" s="1"/>
  <c r="E271" i="6"/>
  <c r="B271" i="6" s="1"/>
  <c r="E251" i="6"/>
  <c r="B251" i="6" s="1"/>
  <c r="E229" i="6"/>
  <c r="B229" i="6" s="1"/>
  <c r="E201" i="6"/>
  <c r="B201" i="6" s="1"/>
  <c r="E175" i="6"/>
  <c r="B175" i="6" s="1"/>
  <c r="E145" i="6"/>
  <c r="B145" i="6" s="1"/>
  <c r="E116" i="6"/>
  <c r="B116" i="6" s="1"/>
  <c r="E89" i="6"/>
  <c r="B89" i="6" s="1"/>
  <c r="E73" i="6"/>
  <c r="B73" i="6" s="1"/>
  <c r="E60" i="6"/>
  <c r="B60" i="6" s="1"/>
  <c r="E47" i="6"/>
  <c r="B47" i="6" s="1"/>
  <c r="E31" i="6"/>
  <c r="B31" i="6" s="1"/>
  <c r="E18" i="6"/>
  <c r="B18" i="6" s="1"/>
  <c r="E322" i="6"/>
  <c r="B322" i="6" s="1"/>
  <c r="E310" i="6"/>
  <c r="B310" i="6" s="1"/>
  <c r="E301" i="6"/>
  <c r="B301" i="6" s="1"/>
  <c r="E291" i="6"/>
  <c r="B291" i="6" s="1"/>
  <c r="E279" i="6"/>
  <c r="B279" i="6" s="1"/>
  <c r="E269" i="6"/>
  <c r="B269" i="6" s="1"/>
  <c r="E259" i="6"/>
  <c r="B259" i="6" s="1"/>
  <c r="E237" i="6"/>
  <c r="B237" i="6" s="1"/>
  <c r="E226" i="6"/>
  <c r="B226" i="6" s="1"/>
  <c r="E212" i="6"/>
  <c r="B212" i="6" s="1"/>
  <c r="E199" i="6"/>
  <c r="B199" i="6" s="1"/>
  <c r="E185" i="6"/>
  <c r="B185" i="6" s="1"/>
  <c r="E169" i="6"/>
  <c r="B169" i="6" s="1"/>
  <c r="E143" i="6"/>
  <c r="B143" i="6" s="1"/>
  <c r="E127" i="6"/>
  <c r="B127" i="6" s="1"/>
  <c r="E113" i="6"/>
  <c r="B113" i="6" s="1"/>
  <c r="E100" i="6"/>
  <c r="B100" i="6" s="1"/>
  <c r="E84" i="6"/>
  <c r="B84" i="6" s="1"/>
  <c r="E71" i="6"/>
  <c r="B71" i="6" s="1"/>
  <c r="E57" i="6"/>
  <c r="B57" i="6" s="1"/>
  <c r="E41" i="6"/>
  <c r="B41" i="6" s="1"/>
  <c r="E28" i="6"/>
  <c r="B28" i="6" s="1"/>
  <c r="E16" i="6"/>
  <c r="B16" i="6" s="1"/>
  <c r="F2" i="10" l="1"/>
  <c r="B3" i="10" s="1"/>
  <c r="D9" i="10"/>
  <c r="D18" i="10"/>
  <c r="D28" i="10"/>
  <c r="D37" i="10"/>
  <c r="D45" i="10"/>
  <c r="D53" i="10"/>
  <c r="D61" i="10"/>
  <c r="D69" i="10"/>
  <c r="D77" i="10"/>
  <c r="D85" i="10"/>
  <c r="D93" i="10"/>
  <c r="D101" i="10"/>
  <c r="C8" i="10"/>
  <c r="C16" i="10"/>
  <c r="C24" i="10"/>
  <c r="C32" i="10"/>
  <c r="C40" i="10"/>
  <c r="C48" i="10"/>
  <c r="C56" i="10"/>
  <c r="C64" i="10"/>
  <c r="C72" i="10"/>
  <c r="C80" i="10"/>
  <c r="C88" i="10"/>
  <c r="C96" i="10"/>
  <c r="D36" i="10"/>
  <c r="D92" i="10"/>
  <c r="C39" i="10"/>
  <c r="C95" i="10"/>
  <c r="D10" i="10"/>
  <c r="D20" i="10"/>
  <c r="D29" i="10"/>
  <c r="D38" i="10"/>
  <c r="D46" i="10"/>
  <c r="D54" i="10"/>
  <c r="D62" i="10"/>
  <c r="D70" i="10"/>
  <c r="D78" i="10"/>
  <c r="D86" i="10"/>
  <c r="D94" i="10"/>
  <c r="D102" i="10"/>
  <c r="C9" i="10"/>
  <c r="C17" i="10"/>
  <c r="C25" i="10"/>
  <c r="C33" i="10"/>
  <c r="C41" i="10"/>
  <c r="C49" i="10"/>
  <c r="C57" i="10"/>
  <c r="C65" i="10"/>
  <c r="C73" i="10"/>
  <c r="C81" i="10"/>
  <c r="C89" i="10"/>
  <c r="C97" i="10"/>
  <c r="D44" i="10"/>
  <c r="C15" i="10"/>
  <c r="C71" i="10"/>
  <c r="D3" i="10"/>
  <c r="D12" i="10"/>
  <c r="D21" i="10"/>
  <c r="D30" i="10"/>
  <c r="D39" i="10"/>
  <c r="D47" i="10"/>
  <c r="D55" i="10"/>
  <c r="D63" i="10"/>
  <c r="D71" i="10"/>
  <c r="D79" i="10"/>
  <c r="D87" i="10"/>
  <c r="D95" i="10"/>
  <c r="D2" i="10"/>
  <c r="C10" i="10"/>
  <c r="C18" i="10"/>
  <c r="C26" i="10"/>
  <c r="C34" i="10"/>
  <c r="C42" i="10"/>
  <c r="C50" i="10"/>
  <c r="C58" i="10"/>
  <c r="C66" i="10"/>
  <c r="C74" i="10"/>
  <c r="C82" i="10"/>
  <c r="C90" i="10"/>
  <c r="C98" i="10"/>
  <c r="D68" i="10"/>
  <c r="C31" i="10"/>
  <c r="C87" i="10"/>
  <c r="D4" i="10"/>
  <c r="D13" i="10"/>
  <c r="D22" i="10"/>
  <c r="D31" i="10"/>
  <c r="D40" i="10"/>
  <c r="D48" i="10"/>
  <c r="D56" i="10"/>
  <c r="D64" i="10"/>
  <c r="D72" i="10"/>
  <c r="D80" i="10"/>
  <c r="D88" i="10"/>
  <c r="D96" i="10"/>
  <c r="C11" i="10"/>
  <c r="C19" i="10"/>
  <c r="C27" i="10"/>
  <c r="C35" i="10"/>
  <c r="C43" i="10"/>
  <c r="C51" i="10"/>
  <c r="C59" i="10"/>
  <c r="C67" i="10"/>
  <c r="C75" i="10"/>
  <c r="C83" i="10"/>
  <c r="C91" i="10"/>
  <c r="C99" i="10"/>
  <c r="D26" i="10"/>
  <c r="D84" i="10"/>
  <c r="C23" i="10"/>
  <c r="C79" i="10"/>
  <c r="D5" i="10"/>
  <c r="D14" i="10"/>
  <c r="D23" i="10"/>
  <c r="D32" i="10"/>
  <c r="D41" i="10"/>
  <c r="D49" i="10"/>
  <c r="D57" i="10"/>
  <c r="D65" i="10"/>
  <c r="D73" i="10"/>
  <c r="D81" i="10"/>
  <c r="D89" i="10"/>
  <c r="D97" i="10"/>
  <c r="C4" i="10"/>
  <c r="C12" i="10"/>
  <c r="C20" i="10"/>
  <c r="C28" i="10"/>
  <c r="C36" i="10"/>
  <c r="C44" i="10"/>
  <c r="C52" i="10"/>
  <c r="C60" i="10"/>
  <c r="C68" i="10"/>
  <c r="C76" i="10"/>
  <c r="C84" i="10"/>
  <c r="C92" i="10"/>
  <c r="C100" i="10"/>
  <c r="D76" i="10"/>
  <c r="C55" i="10"/>
  <c r="D6" i="10"/>
  <c r="D15" i="10"/>
  <c r="D24" i="10"/>
  <c r="D33" i="10"/>
  <c r="D42" i="10"/>
  <c r="D50" i="10"/>
  <c r="D58" i="10"/>
  <c r="D66" i="10"/>
  <c r="D74" i="10"/>
  <c r="D82" i="10"/>
  <c r="D90" i="10"/>
  <c r="D98" i="10"/>
  <c r="C5" i="10"/>
  <c r="C13" i="10"/>
  <c r="C21" i="10"/>
  <c r="C29" i="10"/>
  <c r="C37" i="10"/>
  <c r="C45" i="10"/>
  <c r="C53" i="10"/>
  <c r="C61" i="10"/>
  <c r="C69" i="10"/>
  <c r="C77" i="10"/>
  <c r="C85" i="10"/>
  <c r="C93" i="10"/>
  <c r="C101" i="10"/>
  <c r="D17" i="10"/>
  <c r="D60" i="10"/>
  <c r="D100" i="10"/>
  <c r="C47" i="10"/>
  <c r="D7" i="10"/>
  <c r="D16" i="10"/>
  <c r="D25" i="10"/>
  <c r="D34" i="10"/>
  <c r="D43" i="10"/>
  <c r="D51" i="10"/>
  <c r="D59" i="10"/>
  <c r="D67" i="10"/>
  <c r="D75" i="10"/>
  <c r="D83" i="10"/>
  <c r="D91" i="10"/>
  <c r="D99" i="10"/>
  <c r="C6" i="10"/>
  <c r="C14" i="10"/>
  <c r="C22" i="10"/>
  <c r="C30" i="10"/>
  <c r="C38" i="10"/>
  <c r="C46" i="10"/>
  <c r="C54" i="10"/>
  <c r="C62" i="10"/>
  <c r="C70" i="10"/>
  <c r="C78" i="10"/>
  <c r="C86" i="10"/>
  <c r="C94" i="10"/>
  <c r="C102" i="10"/>
  <c r="D8" i="10"/>
  <c r="D52" i="10"/>
  <c r="C7" i="10"/>
  <c r="C63" i="10"/>
  <c r="D35" i="10"/>
  <c r="D27" i="10"/>
  <c r="D19" i="10"/>
  <c r="D11" i="10"/>
  <c r="B9" i="10" l="1"/>
  <c r="B95" i="10"/>
  <c r="B13" i="10"/>
  <c r="B26" i="10"/>
  <c r="B7" i="10"/>
  <c r="B101" i="10"/>
  <c r="B4" i="10"/>
  <c r="B89" i="10"/>
  <c r="B96" i="10"/>
  <c r="B87" i="10"/>
  <c r="B102" i="10"/>
  <c r="B93" i="10"/>
  <c r="B84" i="10"/>
  <c r="B99" i="10"/>
  <c r="B98" i="10"/>
  <c r="B81" i="10"/>
  <c r="B88" i="10"/>
  <c r="B79" i="10"/>
  <c r="B70" i="10"/>
  <c r="B85" i="10"/>
  <c r="B76" i="10"/>
  <c r="B91" i="10"/>
  <c r="B90" i="10"/>
  <c r="B73" i="10"/>
  <c r="B56" i="10"/>
  <c r="B71" i="10"/>
  <c r="B62" i="10"/>
  <c r="B77" i="10"/>
  <c r="B68" i="10"/>
  <c r="B59" i="10"/>
  <c r="B58" i="10"/>
  <c r="B65" i="10"/>
  <c r="B48" i="10"/>
  <c r="B63" i="10"/>
  <c r="B54" i="10"/>
  <c r="B45" i="10"/>
  <c r="B60" i="10"/>
  <c r="B51" i="10"/>
  <c r="B50" i="10"/>
  <c r="B57" i="10"/>
  <c r="B40" i="10"/>
  <c r="B31" i="10"/>
  <c r="B46" i="10"/>
  <c r="B37" i="10"/>
  <c r="B52" i="10"/>
  <c r="B43" i="10"/>
  <c r="B42" i="10"/>
  <c r="B25" i="10"/>
  <c r="B32" i="10"/>
  <c r="B23" i="10"/>
  <c r="B38" i="10"/>
  <c r="B29" i="10"/>
  <c r="B20" i="10"/>
  <c r="B35" i="10"/>
  <c r="B34" i="10"/>
  <c r="B17" i="10"/>
  <c r="B24" i="10"/>
  <c r="B15" i="10"/>
  <c r="B6" i="10"/>
  <c r="B21" i="10"/>
  <c r="B12" i="10"/>
  <c r="B27" i="10"/>
  <c r="B82" i="10"/>
  <c r="B18" i="10"/>
  <c r="B49" i="10"/>
  <c r="B80" i="10"/>
  <c r="B16" i="10"/>
  <c r="B55" i="10"/>
  <c r="B94" i="10"/>
  <c r="B30" i="10"/>
  <c r="B69" i="10"/>
  <c r="B5" i="10"/>
  <c r="B44" i="10"/>
  <c r="B83" i="10"/>
  <c r="B19" i="10"/>
  <c r="B74" i="10"/>
  <c r="B10" i="10"/>
  <c r="B41" i="10"/>
  <c r="B72" i="10"/>
  <c r="B8" i="10"/>
  <c r="B47" i="10"/>
  <c r="B86" i="10"/>
  <c r="B22" i="10"/>
  <c r="B61" i="10"/>
  <c r="B100" i="10"/>
  <c r="B36" i="10"/>
  <c r="B75" i="10"/>
  <c r="B11" i="10"/>
  <c r="B66" i="10"/>
  <c r="B97" i="10"/>
  <c r="B33" i="10"/>
  <c r="B64" i="10"/>
  <c r="B2" i="10"/>
  <c r="B39" i="10"/>
  <c r="B78" i="10"/>
  <c r="B14" i="10"/>
  <c r="B53" i="10"/>
  <c r="B92" i="10"/>
  <c r="B28" i="10"/>
  <c r="B67" i="10"/>
</calcChain>
</file>

<file path=xl/sharedStrings.xml><?xml version="1.0" encoding="utf-8"?>
<sst xmlns="http://schemas.openxmlformats.org/spreadsheetml/2006/main" count="2280" uniqueCount="119">
  <si>
    <t>DYNAMIC REPORT</t>
  </si>
  <si>
    <t xml:space="preserve"> Geocentric Tropical Zodiac</t>
  </si>
  <si>
    <t xml:space="preserve"> Placidus Houses,  True Node</t>
  </si>
  <si>
    <t>Mon (7)</t>
  </si>
  <si>
    <t>CnjSat/</t>
  </si>
  <si>
    <t>Pos (7)</t>
  </si>
  <si>
    <t>(X)</t>
  </si>
  <si>
    <t>Tr-Na</t>
  </si>
  <si>
    <t>Jup (7)</t>
  </si>
  <si>
    <t>Sp-Na</t>
  </si>
  <si>
    <t>Sat (7)</t>
  </si>
  <si>
    <t>*** END REPORT ***</t>
  </si>
  <si>
    <t>Sat (10)</t>
  </si>
  <si>
    <t>Cnj</t>
  </si>
  <si>
    <t>Hs (10)</t>
  </si>
  <si>
    <t>(H)</t>
  </si>
  <si>
    <t>Sat (11)</t>
  </si>
  <si>
    <t>Hs (11)</t>
  </si>
  <si>
    <t>Sat (12)</t>
  </si>
  <si>
    <t>Hs (12)</t>
  </si>
  <si>
    <t>Sat (1)</t>
  </si>
  <si>
    <t>Hs (1)</t>
  </si>
  <si>
    <t>Sat (2)</t>
  </si>
  <si>
    <t>Hs (2)</t>
  </si>
  <si>
    <t>Sat (3)</t>
  </si>
  <si>
    <t>Hs (3)</t>
  </si>
  <si>
    <t>Sat (4)</t>
  </si>
  <si>
    <t>Hs (4)</t>
  </si>
  <si>
    <t>Sat (5)</t>
  </si>
  <si>
    <t>Hs (5)</t>
  </si>
  <si>
    <t>Sat (6)</t>
  </si>
  <si>
    <t>Hs (6)</t>
  </si>
  <si>
    <t>Hs (7)</t>
  </si>
  <si>
    <t>Sat (8)</t>
  </si>
  <si>
    <t>Hs (8)</t>
  </si>
  <si>
    <t>Sat (9)</t>
  </si>
  <si>
    <t>Hs (9)</t>
  </si>
  <si>
    <t>Mon (11)</t>
  </si>
  <si>
    <t>Mon (12)</t>
  </si>
  <si>
    <t>Mon (1)</t>
  </si>
  <si>
    <t>Mon (2)</t>
  </si>
  <si>
    <t>Mon (3)</t>
  </si>
  <si>
    <t>Mon (4)</t>
  </si>
  <si>
    <t>Mon (5)</t>
  </si>
  <si>
    <t>Mon (6)</t>
  </si>
  <si>
    <t>Mon (8)</t>
  </si>
  <si>
    <t>Mon (9)</t>
  </si>
  <si>
    <t>Mon (10)</t>
  </si>
  <si>
    <t>Jup (8)</t>
  </si>
  <si>
    <t>Jup (9)</t>
  </si>
  <si>
    <t>Jup (10)</t>
  </si>
  <si>
    <t>Jup (11)</t>
  </si>
  <si>
    <t>Jup (12)</t>
  </si>
  <si>
    <t>Jup (1)</t>
  </si>
  <si>
    <t>Jup (2)</t>
  </si>
  <si>
    <t>Jup (3)</t>
  </si>
  <si>
    <t>Jup (4)</t>
  </si>
  <si>
    <t>Jup (5)</t>
  </si>
  <si>
    <t>Jup (6)</t>
  </si>
  <si>
    <t>Pos (1)</t>
  </si>
  <si>
    <t>Pos (2)</t>
  </si>
  <si>
    <t>Pos (3)</t>
  </si>
  <si>
    <t>Pos (4)</t>
  </si>
  <si>
    <t>Pos (5)</t>
  </si>
  <si>
    <t>Pos (6)</t>
  </si>
  <si>
    <t>Pos (8)</t>
  </si>
  <si>
    <t>Pos (9)</t>
  </si>
  <si>
    <t>Pos (10)</t>
  </si>
  <si>
    <t>Pos (11)</t>
  </si>
  <si>
    <t>Pos (12)</t>
  </si>
  <si>
    <t>โชคลาภ สำเร็จ</t>
  </si>
  <si>
    <t>เข้มข้น ท้าทาย</t>
  </si>
  <si>
    <t>ชีวิต เต็มที่</t>
  </si>
  <si>
    <t>---</t>
  </si>
  <si>
    <t>ช่วง 10 ปี</t>
  </si>
  <si>
    <t>วัน เดือน ปีเกิด</t>
  </si>
  <si>
    <t>เวลาเกิด</t>
  </si>
  <si>
    <t>สถานที่เกิด</t>
  </si>
  <si>
    <t>ข้อมูลกราฟ</t>
  </si>
  <si>
    <t>Selection: 100 year 3*sun moon</t>
  </si>
  <si>
    <t>Sp-Sp</t>
  </si>
  <si>
    <t>Sun (8)</t>
  </si>
  <si>
    <t>27°Sg23' D</t>
  </si>
  <si>
    <t>Sun (11)</t>
  </si>
  <si>
    <t>27°Sg23' R</t>
  </si>
  <si>
    <t>Sun (9)</t>
  </si>
  <si>
    <t>Sun (10)</t>
  </si>
  <si>
    <t>Dynamic Chart (6):</t>
  </si>
  <si>
    <t xml:space="preserve"> ¾ÅÍÂ - Natal Chart</t>
  </si>
  <si>
    <t xml:space="preserve"> 5 Nov 1993, 15:41, USZ6 -7:00</t>
  </si>
  <si>
    <t xml:space="preserve"> Nonthaburi Thailand, 13°N50', 100°E29'</t>
  </si>
  <si>
    <t>10°Sc14' D</t>
  </si>
  <si>
    <t>01°Pi28' D</t>
  </si>
  <si>
    <t>10°Sc14' R</t>
  </si>
  <si>
    <t>01°Le23' D</t>
  </si>
  <si>
    <t>08°Sg54' D</t>
  </si>
  <si>
    <t>08°Sg54' R</t>
  </si>
  <si>
    <t>04°Cp53' D</t>
  </si>
  <si>
    <t>06°Ar29' D</t>
  </si>
  <si>
    <t>06°Ar29' R</t>
  </si>
  <si>
    <t>01°Vi28' D</t>
  </si>
  <si>
    <t>01°Aq23' D</t>
  </si>
  <si>
    <t>06°Li29' D</t>
  </si>
  <si>
    <t>10°Ta14' D</t>
  </si>
  <si>
    <t>08°Ge54' D</t>
  </si>
  <si>
    <t>08°Ge54' R</t>
  </si>
  <si>
    <t>04°Cn53' D</t>
  </si>
  <si>
    <t>21°Sc31' D</t>
  </si>
  <si>
    <t>10°Ta14' R</t>
  </si>
  <si>
    <t>04°Cp53' R</t>
  </si>
  <si>
    <t>01°Aq23' R</t>
  </si>
  <si>
    <t>01°Pi28' R</t>
  </si>
  <si>
    <t>21°Sg23' D</t>
  </si>
  <si>
    <t>04°Cn53' R</t>
  </si>
  <si>
    <t>01°Le23' R</t>
  </si>
  <si>
    <t>01°Vi28' R</t>
  </si>
  <si>
    <t>06°Li29' R</t>
  </si>
  <si>
    <t>21°Cp30' D</t>
  </si>
  <si>
    <t>21°Aq37'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</si>
</sst>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B1dd\-mmm\-yy"/>
    <numFmt numFmtId="165" formatCode="[$-F800]dddd\,\ mmmm\ dd\,\ yyyy"/>
    <numFmt numFmtId="166" formatCode="dddd\ dd\ mmmm\ &quot;ค.ศ.&quot;yyyy"/>
  </numFmts>
  <fonts count="5">
    <font>
      <sz val="11"/>
      <color theme="1"/>
      <name val="Calibri"/>
      <family val="2"/>
      <charset val="222"/>
      <scheme val="minor"/>
    </font>
    <font>
      <sz val="24"/>
      <color theme="1"/>
      <name val="2005_iannnnnGMO"/>
    </font>
    <font>
      <sz val="18"/>
      <color theme="1"/>
      <name val="2005_iannnnnGMO"/>
    </font>
    <font>
      <sz val="18"/>
      <color theme="1"/>
      <name val="Calibri"/>
      <family val="2"/>
      <charset val="222"/>
      <scheme val="minor"/>
    </font>
    <font>
      <b/>
      <sz val="20"/>
      <color theme="1"/>
      <name val="2005_iannnnnGMO"/>
    </font>
  </fonts>
  <fills count="3">
    <fill>
      <patternFill patternType="none"/>
    </fill>
    <fill>
      <patternFill patternType="gray125"/>
    </fill>
    <fill>
      <patternFill patternType="solid">
        <fgColor rgb="FFC9CD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2" fillId="2" borderId="0" xfId="0" applyFont="1" applyFill="1"/>
    <xf numFmtId="166" fontId="2" fillId="2" borderId="0" xfId="0" applyNumberFormat="1" applyFont="1" applyFill="1" applyAlignment="1">
      <alignment horizontal="left" vertical="center"/>
    </xf>
    <xf numFmtId="166" fontId="2" fillId="2" borderId="0" xfId="0" applyNumberFormat="1" applyFont="1" applyFill="1"/>
    <xf numFmtId="166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CDF7"/>
      <color rgb="FFE1D5FB"/>
      <color rgb="FFB686DA"/>
      <color rgb="FFBAA4CC"/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0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2005_iannnnnGMO" panose="02000000000000000000" pitchFamily="2" charset="0"/>
                <a:ea typeface="+mn-ea"/>
                <a:cs typeface="2005_iannnnnGMO" panose="02000000000000000000" pitchFamily="2" charset="0"/>
              </a:defRPr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0.42823120283480548"/>
          <c:y val="6.9825227728886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2005_iannnnnGMO" panose="02000000000000000000" pitchFamily="2" charset="0"/>
              <a:ea typeface="+mn-ea"/>
              <a:cs typeface="2005_iannnnnGMO" panose="02000000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39723275331323E-2"/>
          <c:y val="0.36309711286089236"/>
          <c:w val="0.9451318912546065"/>
          <c:h val="0.407249562554680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ชีวิต เต็มที่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0</c:v>
                </c:pt>
                <c:pt idx="1">
                  <c:v>40</c:v>
                </c:pt>
                <c:pt idx="2">
                  <c:v>55</c:v>
                </c:pt>
                <c:pt idx="3">
                  <c:v>70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85</c:v>
                </c:pt>
                <c:pt idx="11">
                  <c:v>70</c:v>
                </c:pt>
                <c:pt idx="12">
                  <c:v>55</c:v>
                </c:pt>
                <c:pt idx="13">
                  <c:v>40</c:v>
                </c:pt>
                <c:pt idx="14">
                  <c:v>0</c:v>
                </c:pt>
                <c:pt idx="15">
                  <c:v>-40</c:v>
                </c:pt>
                <c:pt idx="16">
                  <c:v>-55</c:v>
                </c:pt>
                <c:pt idx="17">
                  <c:v>-70</c:v>
                </c:pt>
                <c:pt idx="18">
                  <c:v>-85</c:v>
                </c:pt>
                <c:pt idx="19">
                  <c:v>-90</c:v>
                </c:pt>
                <c:pt idx="20">
                  <c:v>-95</c:v>
                </c:pt>
                <c:pt idx="21">
                  <c:v>-100</c:v>
                </c:pt>
                <c:pt idx="22">
                  <c:v>-95</c:v>
                </c:pt>
                <c:pt idx="23">
                  <c:v>-90</c:v>
                </c:pt>
                <c:pt idx="24">
                  <c:v>-85</c:v>
                </c:pt>
                <c:pt idx="25">
                  <c:v>-70</c:v>
                </c:pt>
                <c:pt idx="26">
                  <c:v>-55</c:v>
                </c:pt>
                <c:pt idx="27">
                  <c:v>-40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3-4FF3-B078-108D478327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โชคลาภ สำเร็จ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-50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3-4FF3-B078-108D478327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เข้มข้น ท้าทาย</c:v>
                </c:pt>
              </c:strCache>
            </c:strRef>
          </c:tx>
          <c:spPr>
            <a:ln w="19050" cap="rnd">
              <a:solidFill>
                <a:srgbClr val="B686DA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-50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3-4FF3-B078-108D4783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48256"/>
        <c:axId val="1739150752"/>
      </c:scatterChart>
      <c:valAx>
        <c:axId val="17391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2005_iannnnnGMO" panose="02000000000000000000" pitchFamily="2" charset="0"/>
                    <a:ea typeface="+mn-ea"/>
                    <a:cs typeface="2005_iannnnnGMO" panose="02000000000000000000" pitchFamily="2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2005_iannnnnGMO" panose="02000000000000000000" pitchFamily="2" charset="0"/>
                  <a:ea typeface="+mn-ea"/>
                  <a:cs typeface="2005_iannnnnGM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50752"/>
        <c:crosses val="autoZero"/>
        <c:crossBetween val="midCat"/>
      </c:valAx>
      <c:valAx>
        <c:axId val="1739150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9148256"/>
        <c:crosses val="autoZero"/>
        <c:crossBetween val="midCat"/>
      </c:valAx>
      <c:spPr>
        <a:noFill/>
        <a:ln>
          <a:solidFill>
            <a:srgbClr val="5B9BD5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2005_iannnnnGMO" panose="02000000000000000000" pitchFamily="2" charset="0"/>
              <a:ea typeface="+mn-ea"/>
              <a:cs typeface="2005_iannnnnGM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2400">
                <a:solidFill>
                  <a:sysClr val="windowText" lastClr="000000"/>
                </a:solidFill>
                <a:latin typeface="2005_iannnnnGMO" panose="02000000000000000000" pitchFamily="2" charset="0"/>
                <a:cs typeface="2005_iannnnnGMO" panose="02000000000000000000" pitchFamily="2" charset="0"/>
              </a:rPr>
              <a:t>กราฟชีวิต</a:t>
            </a:r>
            <a:r>
              <a:rPr lang="th-TH" sz="2400" baseline="0">
                <a:solidFill>
                  <a:sysClr val="windowText" lastClr="000000"/>
                </a:solidFill>
                <a:latin typeface="2005_iannnnnGMO" panose="02000000000000000000" pitchFamily="2" charset="0"/>
                <a:cs typeface="2005_iannnnnGMO" panose="02000000000000000000" pitchFamily="2" charset="0"/>
              </a:rPr>
              <a:t> 100 ปี</a:t>
            </a:r>
            <a:endParaRPr lang="en-US" sz="2400">
              <a:solidFill>
                <a:sysClr val="windowText" lastClr="000000"/>
              </a:solidFill>
              <a:latin typeface="2005_iannnnnGMO" panose="02000000000000000000" pitchFamily="2" charset="0"/>
              <a:cs typeface="2005_iannnnnGM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6164902903119E-2"/>
          <c:y val="0.3223394619753136"/>
          <c:w val="0.9451318912546065"/>
          <c:h val="0.452034286016514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ตาราง!$B$1</c:f>
              <c:strCache>
                <c:ptCount val="1"/>
                <c:pt idx="0">
                  <c:v>ชีวิต เต็มที่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ตาราง!$A$2:$A$102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ตาราง!$B$2:$B$102</c:f>
              <c:numCache>
                <c:formatCode>General</c:formatCode>
                <c:ptCount val="101"/>
                <c:pt idx="0">
                  <c:v>40</c:v>
                </c:pt>
                <c:pt idx="1">
                  <c:v>15</c:v>
                </c:pt>
                <c:pt idx="2">
                  <c:v>-15</c:v>
                </c:pt>
                <c:pt idx="3">
                  <c:v>-40</c:v>
                </c:pt>
                <c:pt idx="4">
                  <c:v>-60</c:v>
                </c:pt>
                <c:pt idx="5">
                  <c:v>-74</c:v>
                </c:pt>
                <c:pt idx="6">
                  <c:v>-85</c:v>
                </c:pt>
                <c:pt idx="7">
                  <c:v>-93</c:v>
                </c:pt>
                <c:pt idx="8">
                  <c:v>-98</c:v>
                </c:pt>
                <c:pt idx="9">
                  <c:v>-100</c:v>
                </c:pt>
                <c:pt idx="10">
                  <c:v>-98</c:v>
                </c:pt>
                <c:pt idx="11">
                  <c:v>-93</c:v>
                </c:pt>
                <c:pt idx="12">
                  <c:v>-85</c:v>
                </c:pt>
                <c:pt idx="13">
                  <c:v>-74</c:v>
                </c:pt>
                <c:pt idx="14">
                  <c:v>-60</c:v>
                </c:pt>
                <c:pt idx="15">
                  <c:v>-40</c:v>
                </c:pt>
                <c:pt idx="16">
                  <c:v>-15</c:v>
                </c:pt>
                <c:pt idx="17">
                  <c:v>15</c:v>
                </c:pt>
                <c:pt idx="18">
                  <c:v>40</c:v>
                </c:pt>
                <c:pt idx="19">
                  <c:v>60</c:v>
                </c:pt>
                <c:pt idx="20">
                  <c:v>74</c:v>
                </c:pt>
                <c:pt idx="21">
                  <c:v>85</c:v>
                </c:pt>
                <c:pt idx="22">
                  <c:v>93</c:v>
                </c:pt>
                <c:pt idx="23">
                  <c:v>98</c:v>
                </c:pt>
                <c:pt idx="24">
                  <c:v>100</c:v>
                </c:pt>
                <c:pt idx="25">
                  <c:v>98</c:v>
                </c:pt>
                <c:pt idx="26">
                  <c:v>93</c:v>
                </c:pt>
                <c:pt idx="27">
                  <c:v>85</c:v>
                </c:pt>
                <c:pt idx="28">
                  <c:v>74</c:v>
                </c:pt>
                <c:pt idx="29">
                  <c:v>60</c:v>
                </c:pt>
                <c:pt idx="30">
                  <c:v>40</c:v>
                </c:pt>
                <c:pt idx="31">
                  <c:v>15</c:v>
                </c:pt>
                <c:pt idx="32">
                  <c:v>-15</c:v>
                </c:pt>
                <c:pt idx="33">
                  <c:v>-40</c:v>
                </c:pt>
                <c:pt idx="34">
                  <c:v>-60</c:v>
                </c:pt>
                <c:pt idx="35">
                  <c:v>-74</c:v>
                </c:pt>
                <c:pt idx="36">
                  <c:v>-85</c:v>
                </c:pt>
                <c:pt idx="37">
                  <c:v>-93</c:v>
                </c:pt>
                <c:pt idx="38">
                  <c:v>-98</c:v>
                </c:pt>
                <c:pt idx="39">
                  <c:v>-100</c:v>
                </c:pt>
                <c:pt idx="40">
                  <c:v>-98</c:v>
                </c:pt>
                <c:pt idx="41">
                  <c:v>-93</c:v>
                </c:pt>
                <c:pt idx="42">
                  <c:v>-85</c:v>
                </c:pt>
                <c:pt idx="43">
                  <c:v>-74</c:v>
                </c:pt>
                <c:pt idx="44">
                  <c:v>-60</c:v>
                </c:pt>
                <c:pt idx="45">
                  <c:v>-40</c:v>
                </c:pt>
                <c:pt idx="46">
                  <c:v>-15</c:v>
                </c:pt>
                <c:pt idx="47">
                  <c:v>15</c:v>
                </c:pt>
                <c:pt idx="48">
                  <c:v>40</c:v>
                </c:pt>
                <c:pt idx="49">
                  <c:v>60</c:v>
                </c:pt>
                <c:pt idx="50">
                  <c:v>74</c:v>
                </c:pt>
                <c:pt idx="51">
                  <c:v>85</c:v>
                </c:pt>
                <c:pt idx="52">
                  <c:v>93</c:v>
                </c:pt>
                <c:pt idx="53">
                  <c:v>98</c:v>
                </c:pt>
                <c:pt idx="54">
                  <c:v>100</c:v>
                </c:pt>
                <c:pt idx="55">
                  <c:v>98</c:v>
                </c:pt>
                <c:pt idx="56">
                  <c:v>93</c:v>
                </c:pt>
                <c:pt idx="57">
                  <c:v>85</c:v>
                </c:pt>
                <c:pt idx="58">
                  <c:v>74</c:v>
                </c:pt>
                <c:pt idx="59">
                  <c:v>60</c:v>
                </c:pt>
                <c:pt idx="60">
                  <c:v>40</c:v>
                </c:pt>
                <c:pt idx="61">
                  <c:v>15</c:v>
                </c:pt>
                <c:pt idx="62">
                  <c:v>-15</c:v>
                </c:pt>
                <c:pt idx="63">
                  <c:v>-40</c:v>
                </c:pt>
                <c:pt idx="64">
                  <c:v>-60</c:v>
                </c:pt>
                <c:pt idx="65">
                  <c:v>-74</c:v>
                </c:pt>
                <c:pt idx="66">
                  <c:v>-85</c:v>
                </c:pt>
                <c:pt idx="67">
                  <c:v>-93</c:v>
                </c:pt>
                <c:pt idx="68">
                  <c:v>-98</c:v>
                </c:pt>
                <c:pt idx="69">
                  <c:v>-100</c:v>
                </c:pt>
                <c:pt idx="70">
                  <c:v>-98</c:v>
                </c:pt>
                <c:pt idx="71">
                  <c:v>-93</c:v>
                </c:pt>
                <c:pt idx="72">
                  <c:v>-85</c:v>
                </c:pt>
                <c:pt idx="73">
                  <c:v>-74</c:v>
                </c:pt>
                <c:pt idx="74">
                  <c:v>-60</c:v>
                </c:pt>
                <c:pt idx="75">
                  <c:v>-40</c:v>
                </c:pt>
                <c:pt idx="76">
                  <c:v>-15</c:v>
                </c:pt>
                <c:pt idx="77">
                  <c:v>15</c:v>
                </c:pt>
                <c:pt idx="78">
                  <c:v>40</c:v>
                </c:pt>
                <c:pt idx="79">
                  <c:v>60</c:v>
                </c:pt>
                <c:pt idx="80">
                  <c:v>74</c:v>
                </c:pt>
                <c:pt idx="81">
                  <c:v>85</c:v>
                </c:pt>
                <c:pt idx="82">
                  <c:v>93</c:v>
                </c:pt>
                <c:pt idx="83">
                  <c:v>98</c:v>
                </c:pt>
                <c:pt idx="84">
                  <c:v>100</c:v>
                </c:pt>
                <c:pt idx="85">
                  <c:v>98</c:v>
                </c:pt>
                <c:pt idx="86">
                  <c:v>93</c:v>
                </c:pt>
                <c:pt idx="87">
                  <c:v>85</c:v>
                </c:pt>
                <c:pt idx="88">
                  <c:v>74</c:v>
                </c:pt>
                <c:pt idx="89">
                  <c:v>60</c:v>
                </c:pt>
                <c:pt idx="90">
                  <c:v>40</c:v>
                </c:pt>
                <c:pt idx="91">
                  <c:v>15</c:v>
                </c:pt>
                <c:pt idx="92">
                  <c:v>-15</c:v>
                </c:pt>
                <c:pt idx="93">
                  <c:v>-40</c:v>
                </c:pt>
                <c:pt idx="94">
                  <c:v>-60</c:v>
                </c:pt>
                <c:pt idx="95">
                  <c:v>-74</c:v>
                </c:pt>
                <c:pt idx="96">
                  <c:v>-85</c:v>
                </c:pt>
                <c:pt idx="97">
                  <c:v>-93</c:v>
                </c:pt>
                <c:pt idx="98">
                  <c:v>-98</c:v>
                </c:pt>
                <c:pt idx="99">
                  <c:v>-100</c:v>
                </c:pt>
                <c:pt idx="100">
                  <c:v>-98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3-4FF3-B078-108D47832798}"/>
            </c:ext>
          </c:extLst>
        </c:ser>
        <c:ser>
          <c:idx val="1"/>
          <c:order val="1"/>
          <c:tx>
            <c:strRef>
              <c:f>ตาราง!$C$1</c:f>
              <c:strCache>
                <c:ptCount val="1"/>
                <c:pt idx="0">
                  <c:v>โชคลาภ สำเร็จ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ตาราง!$A$2:$A$102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ตาราง!$C$2:$C$102</c:f>
              <c:numCache>
                <c:formatCode>General</c:formatCode>
                <c:ptCount val="101"/>
                <c:pt idx="0">
                  <c:v>#N/A</c:v>
                </c:pt>
                <c:pt idx="1">
                  <c:v>45</c:v>
                </c:pt>
                <c:pt idx="2">
                  <c:v>50</c:v>
                </c:pt>
                <c:pt idx="3">
                  <c:v>45</c:v>
                </c:pt>
                <c:pt idx="4">
                  <c:v>30</c:v>
                </c:pt>
                <c:pt idx="5">
                  <c:v>0</c:v>
                </c:pt>
                <c:pt idx="6">
                  <c:v>-30</c:v>
                </c:pt>
                <c:pt idx="7">
                  <c:v>-45</c:v>
                </c:pt>
                <c:pt idx="8">
                  <c:v>-50</c:v>
                </c:pt>
                <c:pt idx="9">
                  <c:v>-30</c:v>
                </c:pt>
                <c:pt idx="10">
                  <c:v>0</c:v>
                </c:pt>
                <c:pt idx="11">
                  <c:v>30</c:v>
                </c:pt>
                <c:pt idx="12">
                  <c:v>45</c:v>
                </c:pt>
                <c:pt idx="13">
                  <c:v>30</c:v>
                </c:pt>
                <c:pt idx="14">
                  <c:v>50</c:v>
                </c:pt>
                <c:pt idx="15">
                  <c:v>45</c:v>
                </c:pt>
                <c:pt idx="16">
                  <c:v>30</c:v>
                </c:pt>
                <c:pt idx="17">
                  <c:v>0</c:v>
                </c:pt>
                <c:pt idx="18">
                  <c:v>-30</c:v>
                </c:pt>
                <c:pt idx="19">
                  <c:v>-45</c:v>
                </c:pt>
                <c:pt idx="20">
                  <c:v>-50</c:v>
                </c:pt>
                <c:pt idx="21">
                  <c:v>-30</c:v>
                </c:pt>
                <c:pt idx="22">
                  <c:v>0</c:v>
                </c:pt>
                <c:pt idx="23">
                  <c:v>30</c:v>
                </c:pt>
                <c:pt idx="24">
                  <c:v>45</c:v>
                </c:pt>
                <c:pt idx="25">
                  <c:v>50</c:v>
                </c:pt>
                <c:pt idx="26">
                  <c:v>45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-30</c:v>
                </c:pt>
                <c:pt idx="31">
                  <c:v>-45</c:v>
                </c:pt>
                <c:pt idx="32">
                  <c:v>-45</c:v>
                </c:pt>
                <c:pt idx="33">
                  <c:v>-30</c:v>
                </c:pt>
                <c:pt idx="34">
                  <c:v>0</c:v>
                </c:pt>
                <c:pt idx="35">
                  <c:v>30</c:v>
                </c:pt>
                <c:pt idx="36">
                  <c:v>45</c:v>
                </c:pt>
                <c:pt idx="37">
                  <c:v>50</c:v>
                </c:pt>
                <c:pt idx="38">
                  <c:v>45</c:v>
                </c:pt>
                <c:pt idx="39">
                  <c:v>30</c:v>
                </c:pt>
                <c:pt idx="40">
                  <c:v>0</c:v>
                </c:pt>
                <c:pt idx="41">
                  <c:v>-30</c:v>
                </c:pt>
                <c:pt idx="42">
                  <c:v>-30</c:v>
                </c:pt>
                <c:pt idx="43">
                  <c:v>-50</c:v>
                </c:pt>
                <c:pt idx="44">
                  <c:v>-45</c:v>
                </c:pt>
                <c:pt idx="45">
                  <c:v>-30</c:v>
                </c:pt>
                <c:pt idx="46">
                  <c:v>0</c:v>
                </c:pt>
                <c:pt idx="47">
                  <c:v>30</c:v>
                </c:pt>
                <c:pt idx="48">
                  <c:v>45</c:v>
                </c:pt>
                <c:pt idx="49">
                  <c:v>50</c:v>
                </c:pt>
                <c:pt idx="50">
                  <c:v>45</c:v>
                </c:pt>
                <c:pt idx="51">
                  <c:v>30</c:v>
                </c:pt>
                <c:pt idx="52">
                  <c:v>0</c:v>
                </c:pt>
                <c:pt idx="53">
                  <c:v>-30</c:v>
                </c:pt>
                <c:pt idx="54">
                  <c:v>-45</c:v>
                </c:pt>
                <c:pt idx="55">
                  <c:v>-50</c:v>
                </c:pt>
                <c:pt idx="56">
                  <c:v>-45</c:v>
                </c:pt>
                <c:pt idx="57">
                  <c:v>-45</c:v>
                </c:pt>
                <c:pt idx="58">
                  <c:v>-30</c:v>
                </c:pt>
                <c:pt idx="59">
                  <c:v>30</c:v>
                </c:pt>
                <c:pt idx="60">
                  <c:v>45</c:v>
                </c:pt>
                <c:pt idx="61">
                  <c:v>50</c:v>
                </c:pt>
                <c:pt idx="62">
                  <c:v>45</c:v>
                </c:pt>
                <c:pt idx="63">
                  <c:v>30</c:v>
                </c:pt>
                <c:pt idx="64">
                  <c:v>0</c:v>
                </c:pt>
                <c:pt idx="65">
                  <c:v>-30</c:v>
                </c:pt>
                <c:pt idx="66">
                  <c:v>-45</c:v>
                </c:pt>
                <c:pt idx="67">
                  <c:v>-50</c:v>
                </c:pt>
                <c:pt idx="68">
                  <c:v>-45</c:v>
                </c:pt>
                <c:pt idx="69">
                  <c:v>-45</c:v>
                </c:pt>
                <c:pt idx="70">
                  <c:v>-30</c:v>
                </c:pt>
                <c:pt idx="71">
                  <c:v>0</c:v>
                </c:pt>
                <c:pt idx="72">
                  <c:v>45</c:v>
                </c:pt>
                <c:pt idx="73">
                  <c:v>50</c:v>
                </c:pt>
                <c:pt idx="74">
                  <c:v>45</c:v>
                </c:pt>
                <c:pt idx="75">
                  <c:v>30</c:v>
                </c:pt>
                <c:pt idx="76">
                  <c:v>0</c:v>
                </c:pt>
                <c:pt idx="77">
                  <c:v>-30</c:v>
                </c:pt>
                <c:pt idx="78">
                  <c:v>-45</c:v>
                </c:pt>
                <c:pt idx="79">
                  <c:v>-50</c:v>
                </c:pt>
                <c:pt idx="80">
                  <c:v>-50</c:v>
                </c:pt>
                <c:pt idx="81">
                  <c:v>0</c:v>
                </c:pt>
                <c:pt idx="82">
                  <c:v>30</c:v>
                </c:pt>
                <c:pt idx="83">
                  <c:v>0</c:v>
                </c:pt>
                <c:pt idx="84">
                  <c:v>45</c:v>
                </c:pt>
                <c:pt idx="85">
                  <c:v>50</c:v>
                </c:pt>
                <c:pt idx="86">
                  <c:v>45</c:v>
                </c:pt>
                <c:pt idx="87">
                  <c:v>30</c:v>
                </c:pt>
                <c:pt idx="88">
                  <c:v>0</c:v>
                </c:pt>
                <c:pt idx="89">
                  <c:v>-30</c:v>
                </c:pt>
                <c:pt idx="90">
                  <c:v>-45</c:v>
                </c:pt>
                <c:pt idx="91">
                  <c:v>-50</c:v>
                </c:pt>
                <c:pt idx="92">
                  <c:v>-30</c:v>
                </c:pt>
                <c:pt idx="93">
                  <c:v>0</c:v>
                </c:pt>
                <c:pt idx="94">
                  <c:v>30</c:v>
                </c:pt>
                <c:pt idx="95">
                  <c:v>45</c:v>
                </c:pt>
                <c:pt idx="96">
                  <c:v>30</c:v>
                </c:pt>
                <c:pt idx="97">
                  <c:v>50</c:v>
                </c:pt>
                <c:pt idx="98">
                  <c:v>45</c:v>
                </c:pt>
                <c:pt idx="99">
                  <c:v>30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3-4FF3-B078-108D47832798}"/>
            </c:ext>
          </c:extLst>
        </c:ser>
        <c:ser>
          <c:idx val="2"/>
          <c:order val="2"/>
          <c:tx>
            <c:strRef>
              <c:f>ตาราง!$D$1</c:f>
              <c:strCache>
                <c:ptCount val="1"/>
                <c:pt idx="0">
                  <c:v>เข้มข้น ท้าทาย</c:v>
                </c:pt>
              </c:strCache>
            </c:strRef>
          </c:tx>
          <c:spPr>
            <a:ln w="19050" cap="rnd">
              <a:solidFill>
                <a:srgbClr val="B686DA"/>
              </a:solidFill>
              <a:round/>
            </a:ln>
            <a:effectLst/>
          </c:spPr>
          <c:marker>
            <c:symbol val="none"/>
          </c:marker>
          <c:xVal>
            <c:numRef>
              <c:f>ตาราง!$A$2:$A$102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ตาราง!$D$2:$D$102</c:f>
              <c:numCache>
                <c:formatCode>General</c:formatCode>
                <c:ptCount val="101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-60</c:v>
                </c:pt>
                <c:pt idx="4">
                  <c:v>-60</c:v>
                </c:pt>
                <c:pt idx="5">
                  <c:v>#N/A</c:v>
                </c:pt>
                <c:pt idx="6">
                  <c:v>-85</c:v>
                </c:pt>
                <c:pt idx="7">
                  <c:v>#N/A</c:v>
                </c:pt>
                <c:pt idx="8">
                  <c:v>-100</c:v>
                </c:pt>
                <c:pt idx="9">
                  <c:v>-85</c:v>
                </c:pt>
                <c:pt idx="10">
                  <c:v>-85</c:v>
                </c:pt>
                <c:pt idx="11">
                  <c:v>#N/A</c:v>
                </c:pt>
                <c:pt idx="12">
                  <c:v>-60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#N/A</c:v>
                </c:pt>
                <c:pt idx="17">
                  <c:v>60</c:v>
                </c:pt>
                <c:pt idx="18">
                  <c:v>#N/A</c:v>
                </c:pt>
                <c:pt idx="19">
                  <c:v>#N/A</c:v>
                </c:pt>
                <c:pt idx="20">
                  <c:v>85</c:v>
                </c:pt>
                <c:pt idx="21">
                  <c:v>#N/A</c:v>
                </c:pt>
                <c:pt idx="22">
                  <c:v>100</c:v>
                </c:pt>
                <c:pt idx="23">
                  <c:v>#N/A</c:v>
                </c:pt>
                <c:pt idx="24">
                  <c:v>#N/A</c:v>
                </c:pt>
                <c:pt idx="25">
                  <c:v>85</c:v>
                </c:pt>
                <c:pt idx="26">
                  <c:v>#N/A</c:v>
                </c:pt>
                <c:pt idx="27">
                  <c:v>60</c:v>
                </c:pt>
                <c:pt idx="28">
                  <c:v>#N/A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-60</c:v>
                </c:pt>
                <c:pt idx="34">
                  <c:v>#N/A</c:v>
                </c:pt>
                <c:pt idx="35">
                  <c:v>-85</c:v>
                </c:pt>
                <c:pt idx="36">
                  <c:v>-85</c:v>
                </c:pt>
                <c:pt idx="37">
                  <c:v>-100</c:v>
                </c:pt>
                <c:pt idx="38">
                  <c:v>-100</c:v>
                </c:pt>
                <c:pt idx="39">
                  <c:v>-85</c:v>
                </c:pt>
                <c:pt idx="40">
                  <c:v>-85</c:v>
                </c:pt>
                <c:pt idx="41">
                  <c:v>-60</c:v>
                </c:pt>
                <c:pt idx="42">
                  <c:v>-85</c:v>
                </c:pt>
                <c:pt idx="43">
                  <c:v>0</c:v>
                </c:pt>
                <c:pt idx="44">
                  <c:v>-60</c:v>
                </c:pt>
                <c:pt idx="45">
                  <c:v>#N/A</c:v>
                </c:pt>
                <c:pt idx="46">
                  <c:v>60</c:v>
                </c:pt>
                <c:pt idx="47">
                  <c:v>0</c:v>
                </c:pt>
                <c:pt idx="48">
                  <c:v>#N/A</c:v>
                </c:pt>
                <c:pt idx="49">
                  <c:v>85</c:v>
                </c:pt>
                <c:pt idx="50">
                  <c:v>#N/A</c:v>
                </c:pt>
                <c:pt idx="51">
                  <c:v>#N/A</c:v>
                </c:pt>
                <c:pt idx="52">
                  <c:v>100</c:v>
                </c:pt>
                <c:pt idx="53">
                  <c:v>#N/A</c:v>
                </c:pt>
                <c:pt idx="54">
                  <c:v>85</c:v>
                </c:pt>
                <c:pt idx="55">
                  <c:v>#N/A</c:v>
                </c:pt>
                <c:pt idx="56">
                  <c:v>#N/A</c:v>
                </c:pt>
                <c:pt idx="57">
                  <c:v>60</c:v>
                </c:pt>
                <c:pt idx="58">
                  <c:v>#N/A</c:v>
                </c:pt>
                <c:pt idx="59">
                  <c:v>0</c:v>
                </c:pt>
                <c:pt idx="60">
                  <c:v>0</c:v>
                </c:pt>
                <c:pt idx="61">
                  <c:v>#N/A</c:v>
                </c:pt>
                <c:pt idx="62">
                  <c:v>-60</c:v>
                </c:pt>
                <c:pt idx="63">
                  <c:v>-60</c:v>
                </c:pt>
                <c:pt idx="64">
                  <c:v>#N/A</c:v>
                </c:pt>
                <c:pt idx="65">
                  <c:v>-85</c:v>
                </c:pt>
                <c:pt idx="66">
                  <c:v>#N/A</c:v>
                </c:pt>
                <c:pt idx="67">
                  <c:v>-100</c:v>
                </c:pt>
                <c:pt idx="68">
                  <c:v>#N/A</c:v>
                </c:pt>
                <c:pt idx="69">
                  <c:v>-85</c:v>
                </c:pt>
                <c:pt idx="70">
                  <c:v>#N/A</c:v>
                </c:pt>
                <c:pt idx="71">
                  <c:v>-60</c:v>
                </c:pt>
                <c:pt idx="72">
                  <c:v>#N/A</c:v>
                </c:pt>
                <c:pt idx="73">
                  <c:v>0</c:v>
                </c:pt>
                <c:pt idx="74">
                  <c:v>#N/A</c:v>
                </c:pt>
                <c:pt idx="75">
                  <c:v>60</c:v>
                </c:pt>
                <c:pt idx="76">
                  <c:v>0</c:v>
                </c:pt>
                <c:pt idx="77">
                  <c:v>#N/A</c:v>
                </c:pt>
                <c:pt idx="78">
                  <c:v>85</c:v>
                </c:pt>
                <c:pt idx="79">
                  <c:v>60</c:v>
                </c:pt>
                <c:pt idx="80">
                  <c:v>#N/A</c:v>
                </c:pt>
                <c:pt idx="81">
                  <c:v>100</c:v>
                </c:pt>
                <c:pt idx="82">
                  <c:v>#N/A</c:v>
                </c:pt>
                <c:pt idx="83">
                  <c:v>#N/A</c:v>
                </c:pt>
                <c:pt idx="84">
                  <c:v>85</c:v>
                </c:pt>
                <c:pt idx="85">
                  <c:v>#N/A</c:v>
                </c:pt>
                <c:pt idx="86">
                  <c:v>60</c:v>
                </c:pt>
                <c:pt idx="87">
                  <c:v>#N/A</c:v>
                </c:pt>
                <c:pt idx="88">
                  <c:v>#N/A</c:v>
                </c:pt>
                <c:pt idx="89">
                  <c:v>0</c:v>
                </c:pt>
                <c:pt idx="90">
                  <c:v>#N/A</c:v>
                </c:pt>
                <c:pt idx="91">
                  <c:v>#N/A</c:v>
                </c:pt>
                <c:pt idx="92">
                  <c:v>-60</c:v>
                </c:pt>
                <c:pt idx="93">
                  <c:v>#N/A</c:v>
                </c:pt>
                <c:pt idx="94">
                  <c:v>-85</c:v>
                </c:pt>
                <c:pt idx="95">
                  <c:v>-85</c:v>
                </c:pt>
                <c:pt idx="96">
                  <c:v>-100</c:v>
                </c:pt>
                <c:pt idx="97">
                  <c:v>-100</c:v>
                </c:pt>
                <c:pt idx="98">
                  <c:v>-85</c:v>
                </c:pt>
                <c:pt idx="99">
                  <c:v>-100</c:v>
                </c:pt>
                <c:pt idx="100">
                  <c:v>-60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3-4FF3-B078-108D4783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48256"/>
        <c:axId val="1739150752"/>
      </c:scatterChart>
      <c:valAx>
        <c:axId val="173914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2005_iannnnnGMO" panose="02000000000000000000" pitchFamily="2" charset="0"/>
                    <a:ea typeface="+mn-ea"/>
                    <a:cs typeface="2005_iannnnnGMO" panose="02000000000000000000" pitchFamily="2" charset="0"/>
                  </a:defRPr>
                </a:pPr>
                <a:r>
                  <a:rPr lang="th-TH"/>
                  <a:t>อายุ</a:t>
                </a:r>
                <a:r>
                  <a:rPr lang="th-TH" baseline="0"/>
                  <a:t> (ปี)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6731464503009"/>
              <c:y val="0.858613772004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2005_iannnnnGMO" panose="02000000000000000000" pitchFamily="2" charset="0"/>
                  <a:ea typeface="+mn-ea"/>
                  <a:cs typeface="2005_iannnnnGM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50752"/>
        <c:crosses val="autoZero"/>
        <c:crossBetween val="midCat"/>
        <c:majorUnit val="5"/>
        <c:minorUnit val="1"/>
      </c:valAx>
      <c:valAx>
        <c:axId val="1739150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914825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>
        <c:manualLayout>
          <c:xMode val="edge"/>
          <c:yMode val="edge"/>
          <c:x val="0.31283587119703421"/>
          <c:y val="0.16648023453892777"/>
          <c:w val="0.37176570109101659"/>
          <c:h val="0.12175593894712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2005_iannnnnGMO" panose="02000000000000000000" pitchFamily="2" charset="0"/>
              <a:ea typeface="+mn-ea"/>
              <a:cs typeface="2005_iannnnnGMO" panose="02000000000000000000" pitchFamily="2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&amp;Cกราฟชีวิต 100 ปี</c:oddHeader>
    </c:headerFooter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118110</xdr:rowOff>
    </xdr:from>
    <xdr:to>
      <xdr:col>7</xdr:col>
      <xdr:colOff>640080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</xdr:row>
      <xdr:rowOff>160020</xdr:rowOff>
    </xdr:from>
    <xdr:to>
      <xdr:col>9</xdr:col>
      <xdr:colOff>922020</xdr:colOff>
      <xdr:row>19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43"/>
  <sheetViews>
    <sheetView topLeftCell="A28" workbookViewId="0">
      <selection activeCell="M25" sqref="M25"/>
    </sheetView>
  </sheetViews>
  <sheetFormatPr defaultRowHeight="15"/>
  <cols>
    <col min="6" max="6" width="11.7109375" customWidth="1"/>
  </cols>
  <sheetData>
    <row r="1" spans="1:9">
      <c r="A1" t="s">
        <v>0</v>
      </c>
    </row>
    <row r="3" spans="1:9">
      <c r="A3" t="s">
        <v>87</v>
      </c>
    </row>
    <row r="4" spans="1:9">
      <c r="A4" t="s">
        <v>88</v>
      </c>
    </row>
    <row r="5" spans="1:9">
      <c r="A5" t="s">
        <v>89</v>
      </c>
    </row>
    <row r="6" spans="1:9">
      <c r="A6" t="s">
        <v>90</v>
      </c>
    </row>
    <row r="7" spans="1:9">
      <c r="A7" t="s">
        <v>1</v>
      </c>
    </row>
    <row r="8" spans="1:9">
      <c r="A8" t="s">
        <v>2</v>
      </c>
    </row>
    <row r="10" spans="1:9">
      <c r="A10" t="s">
        <v>79</v>
      </c>
    </row>
    <row r="12" spans="1:9">
      <c r="A12" t="s">
        <v>48</v>
      </c>
      <c r="B12" t="s">
        <v>13</v>
      </c>
      <c r="C12" t="s">
        <v>34</v>
      </c>
      <c r="D12" t="s">
        <v>15</v>
      </c>
      <c r="E12" t="s">
        <v>7</v>
      </c>
      <c r="F12" s="1">
        <v>34338</v>
      </c>
      <c r="G12" s="2">
        <v>0.46875</v>
      </c>
      <c r="H12" t="s">
        <v>91</v>
      </c>
      <c r="I12" t="s">
        <v>91</v>
      </c>
    </row>
    <row r="13" spans="1:9">
      <c r="A13" t="s">
        <v>18</v>
      </c>
      <c r="B13" t="s">
        <v>13</v>
      </c>
      <c r="C13" t="s">
        <v>19</v>
      </c>
      <c r="D13" t="s">
        <v>15</v>
      </c>
      <c r="E13" t="s">
        <v>7</v>
      </c>
      <c r="F13" s="1">
        <v>34375</v>
      </c>
      <c r="G13" s="2">
        <v>0.77569444444444446</v>
      </c>
      <c r="H13" t="s">
        <v>92</v>
      </c>
      <c r="I13" t="s">
        <v>92</v>
      </c>
    </row>
    <row r="14" spans="1:9">
      <c r="A14" t="s">
        <v>48</v>
      </c>
      <c r="B14" t="s">
        <v>13</v>
      </c>
      <c r="C14" t="s">
        <v>32</v>
      </c>
      <c r="D14" t="s">
        <v>15</v>
      </c>
      <c r="E14" t="s">
        <v>7</v>
      </c>
      <c r="F14" s="1">
        <v>34451</v>
      </c>
      <c r="G14" s="2">
        <v>0.12152777777777778</v>
      </c>
      <c r="H14" t="s">
        <v>93</v>
      </c>
      <c r="I14" t="s">
        <v>91</v>
      </c>
    </row>
    <row r="15" spans="1:9">
      <c r="A15" t="s">
        <v>48</v>
      </c>
      <c r="B15" t="s">
        <v>13</v>
      </c>
      <c r="C15" t="s">
        <v>34</v>
      </c>
      <c r="D15" t="s">
        <v>15</v>
      </c>
      <c r="E15" t="s">
        <v>7</v>
      </c>
      <c r="F15" s="1">
        <v>34581</v>
      </c>
      <c r="G15" s="2">
        <v>9.3055555555555558E-2</v>
      </c>
      <c r="H15" t="s">
        <v>91</v>
      </c>
      <c r="I15" t="s">
        <v>91</v>
      </c>
    </row>
    <row r="16" spans="1:9">
      <c r="A16" t="s">
        <v>43</v>
      </c>
      <c r="B16" t="s">
        <v>13</v>
      </c>
      <c r="C16" t="s">
        <v>29</v>
      </c>
      <c r="D16" t="s">
        <v>15</v>
      </c>
      <c r="E16" t="s">
        <v>9</v>
      </c>
      <c r="F16" s="1">
        <v>34612</v>
      </c>
      <c r="G16" s="2"/>
      <c r="H16" t="s">
        <v>94</v>
      </c>
      <c r="I16" t="s">
        <v>94</v>
      </c>
    </row>
    <row r="17" spans="1:9">
      <c r="A17" t="s">
        <v>49</v>
      </c>
      <c r="B17" t="s">
        <v>13</v>
      </c>
      <c r="C17" t="s">
        <v>36</v>
      </c>
      <c r="D17" t="s">
        <v>15</v>
      </c>
      <c r="E17" t="s">
        <v>7</v>
      </c>
      <c r="F17" s="1">
        <v>34722</v>
      </c>
      <c r="G17" s="2">
        <v>0.65</v>
      </c>
      <c r="H17" t="s">
        <v>95</v>
      </c>
      <c r="I17" t="s">
        <v>95</v>
      </c>
    </row>
    <row r="18" spans="1:9">
      <c r="A18" t="s">
        <v>49</v>
      </c>
      <c r="B18" t="s">
        <v>13</v>
      </c>
      <c r="C18" t="s">
        <v>34</v>
      </c>
      <c r="D18" t="s">
        <v>15</v>
      </c>
      <c r="E18" t="s">
        <v>7</v>
      </c>
      <c r="F18" s="1">
        <v>34864</v>
      </c>
      <c r="G18" s="2">
        <v>0.56319444444444444</v>
      </c>
      <c r="H18" t="s">
        <v>96</v>
      </c>
      <c r="I18" t="s">
        <v>95</v>
      </c>
    </row>
    <row r="19" spans="1:9">
      <c r="A19" t="s">
        <v>49</v>
      </c>
      <c r="B19" t="s">
        <v>13</v>
      </c>
      <c r="C19" t="s">
        <v>36</v>
      </c>
      <c r="D19" t="s">
        <v>15</v>
      </c>
      <c r="E19" t="s">
        <v>7</v>
      </c>
      <c r="F19" s="1">
        <v>34962</v>
      </c>
      <c r="G19" s="2">
        <v>0.51458333333333328</v>
      </c>
      <c r="H19" t="s">
        <v>95</v>
      </c>
      <c r="I19" t="s">
        <v>95</v>
      </c>
    </row>
    <row r="20" spans="1:9">
      <c r="A20" t="s">
        <v>49</v>
      </c>
      <c r="B20" t="s">
        <v>4</v>
      </c>
      <c r="C20" t="s">
        <v>66</v>
      </c>
      <c r="D20" t="s">
        <v>6</v>
      </c>
      <c r="E20" t="s">
        <v>7</v>
      </c>
      <c r="F20" s="1">
        <v>35056</v>
      </c>
      <c r="G20" s="2">
        <v>0.15486111111111112</v>
      </c>
      <c r="H20" t="s">
        <v>82</v>
      </c>
      <c r="I20" t="s">
        <v>82</v>
      </c>
    </row>
    <row r="21" spans="1:9">
      <c r="A21" t="s">
        <v>50</v>
      </c>
      <c r="B21" t="s">
        <v>13</v>
      </c>
      <c r="C21" t="s">
        <v>14</v>
      </c>
      <c r="D21" t="s">
        <v>15</v>
      </c>
      <c r="E21" t="s">
        <v>7</v>
      </c>
      <c r="F21" s="1">
        <v>35089</v>
      </c>
      <c r="G21" s="2">
        <v>0.74930555555555556</v>
      </c>
      <c r="H21" t="s">
        <v>97</v>
      </c>
      <c r="I21" t="s">
        <v>97</v>
      </c>
    </row>
    <row r="22" spans="1:9">
      <c r="A22" t="s">
        <v>20</v>
      </c>
      <c r="B22" t="s">
        <v>13</v>
      </c>
      <c r="C22" t="s">
        <v>21</v>
      </c>
      <c r="D22" t="s">
        <v>15</v>
      </c>
      <c r="E22" t="s">
        <v>7</v>
      </c>
      <c r="F22" s="1">
        <v>35232</v>
      </c>
      <c r="G22" s="2">
        <v>4.1666666666666664E-2</v>
      </c>
      <c r="H22" t="s">
        <v>98</v>
      </c>
      <c r="I22" t="s">
        <v>98</v>
      </c>
    </row>
    <row r="23" spans="1:9">
      <c r="A23" t="s">
        <v>20</v>
      </c>
      <c r="B23" t="s">
        <v>13</v>
      </c>
      <c r="C23" t="s">
        <v>19</v>
      </c>
      <c r="D23" t="s">
        <v>15</v>
      </c>
      <c r="E23" t="s">
        <v>7</v>
      </c>
      <c r="F23" s="1">
        <v>35298</v>
      </c>
      <c r="G23" s="2">
        <v>0.61805555555555558</v>
      </c>
      <c r="H23" t="s">
        <v>99</v>
      </c>
      <c r="I23" t="s">
        <v>98</v>
      </c>
    </row>
    <row r="24" spans="1:9">
      <c r="A24" t="s">
        <v>44</v>
      </c>
      <c r="B24" t="s">
        <v>13</v>
      </c>
      <c r="C24" t="s">
        <v>31</v>
      </c>
      <c r="D24" t="s">
        <v>15</v>
      </c>
      <c r="E24" t="s">
        <v>9</v>
      </c>
      <c r="F24" s="1">
        <v>35414</v>
      </c>
      <c r="G24" s="2"/>
      <c r="H24" t="s">
        <v>100</v>
      </c>
      <c r="I24" t="s">
        <v>100</v>
      </c>
    </row>
    <row r="25" spans="1:9">
      <c r="A25" t="s">
        <v>51</v>
      </c>
      <c r="B25" t="s">
        <v>13</v>
      </c>
      <c r="C25" t="s">
        <v>17</v>
      </c>
      <c r="D25" t="s">
        <v>15</v>
      </c>
      <c r="E25" t="s">
        <v>7</v>
      </c>
      <c r="F25" s="1">
        <v>35457</v>
      </c>
      <c r="G25" s="2">
        <v>0.8208333333333333</v>
      </c>
      <c r="H25" t="s">
        <v>101</v>
      </c>
      <c r="I25" t="s">
        <v>101</v>
      </c>
    </row>
    <row r="26" spans="1:9">
      <c r="A26" t="s">
        <v>20</v>
      </c>
      <c r="B26" t="s">
        <v>13</v>
      </c>
      <c r="C26" t="s">
        <v>21</v>
      </c>
      <c r="D26" t="s">
        <v>15</v>
      </c>
      <c r="E26" t="s">
        <v>7</v>
      </c>
      <c r="F26" s="1">
        <v>35489</v>
      </c>
      <c r="G26" s="2">
        <v>0.51666666666666672</v>
      </c>
      <c r="H26" t="s">
        <v>98</v>
      </c>
      <c r="I26" t="s">
        <v>98</v>
      </c>
    </row>
    <row r="27" spans="1:9">
      <c r="A27" t="s">
        <v>52</v>
      </c>
      <c r="B27" t="s">
        <v>13</v>
      </c>
      <c r="C27" t="s">
        <v>19</v>
      </c>
      <c r="D27" t="s">
        <v>15</v>
      </c>
      <c r="E27" t="s">
        <v>7</v>
      </c>
      <c r="F27" s="1">
        <v>35836</v>
      </c>
      <c r="G27" s="2">
        <v>0.96388888888888891</v>
      </c>
      <c r="H27" t="s">
        <v>92</v>
      </c>
      <c r="I27" t="s">
        <v>92</v>
      </c>
    </row>
    <row r="28" spans="1:9">
      <c r="A28" t="s">
        <v>53</v>
      </c>
      <c r="B28" t="s">
        <v>13</v>
      </c>
      <c r="C28" t="s">
        <v>21</v>
      </c>
      <c r="D28" t="s">
        <v>15</v>
      </c>
      <c r="E28" t="s">
        <v>7</v>
      </c>
      <c r="F28" s="1">
        <v>36232</v>
      </c>
      <c r="G28" s="2">
        <v>0.5229166666666667</v>
      </c>
      <c r="H28" t="s">
        <v>98</v>
      </c>
      <c r="I28" t="s">
        <v>98</v>
      </c>
    </row>
    <row r="29" spans="1:9">
      <c r="A29" t="s">
        <v>3</v>
      </c>
      <c r="B29" t="s">
        <v>13</v>
      </c>
      <c r="C29" t="s">
        <v>32</v>
      </c>
      <c r="D29" t="s">
        <v>15</v>
      </c>
      <c r="E29" t="s">
        <v>9</v>
      </c>
      <c r="F29" s="1">
        <v>36295</v>
      </c>
      <c r="G29" s="2"/>
      <c r="H29" t="s">
        <v>102</v>
      </c>
      <c r="I29" t="s">
        <v>102</v>
      </c>
    </row>
    <row r="30" spans="1:9">
      <c r="A30" t="s">
        <v>22</v>
      </c>
      <c r="B30" t="s">
        <v>13</v>
      </c>
      <c r="C30" t="s">
        <v>23</v>
      </c>
      <c r="D30" t="s">
        <v>15</v>
      </c>
      <c r="E30" t="s">
        <v>7</v>
      </c>
      <c r="F30" s="1">
        <v>36305</v>
      </c>
      <c r="G30" s="2">
        <v>0.50069444444444444</v>
      </c>
      <c r="H30" t="s">
        <v>103</v>
      </c>
      <c r="I30" t="s">
        <v>103</v>
      </c>
    </row>
    <row r="31" spans="1:9">
      <c r="F31" s="1"/>
      <c r="G31" s="2"/>
    </row>
    <row r="32" spans="1:9">
      <c r="A32" t="s">
        <v>54</v>
      </c>
      <c r="B32" t="s">
        <v>13</v>
      </c>
      <c r="C32" t="s">
        <v>23</v>
      </c>
      <c r="D32" t="s">
        <v>15</v>
      </c>
      <c r="E32" t="s">
        <v>7</v>
      </c>
      <c r="F32" s="1">
        <v>36621</v>
      </c>
      <c r="G32" s="2">
        <v>0.97361111111111109</v>
      </c>
      <c r="H32" t="s">
        <v>103</v>
      </c>
      <c r="I32" t="s">
        <v>103</v>
      </c>
    </row>
    <row r="33" spans="1:9">
      <c r="A33" t="s">
        <v>55</v>
      </c>
      <c r="B33" t="s">
        <v>13</v>
      </c>
      <c r="C33" t="s">
        <v>25</v>
      </c>
      <c r="D33" t="s">
        <v>15</v>
      </c>
      <c r="E33" t="s">
        <v>7</v>
      </c>
      <c r="F33" s="1">
        <v>36760</v>
      </c>
      <c r="G33" s="2">
        <v>0.52777777777777779</v>
      </c>
      <c r="H33" t="s">
        <v>104</v>
      </c>
      <c r="I33" t="s">
        <v>104</v>
      </c>
    </row>
    <row r="34" spans="1:9">
      <c r="A34" t="s">
        <v>55</v>
      </c>
      <c r="B34" t="s">
        <v>13</v>
      </c>
      <c r="C34" t="s">
        <v>23</v>
      </c>
      <c r="D34" t="s">
        <v>15</v>
      </c>
      <c r="E34" t="s">
        <v>7</v>
      </c>
      <c r="F34" s="1">
        <v>36836</v>
      </c>
      <c r="G34" s="2">
        <v>0.93125000000000002</v>
      </c>
      <c r="H34" t="s">
        <v>105</v>
      </c>
      <c r="I34" t="s">
        <v>104</v>
      </c>
    </row>
    <row r="35" spans="1:9">
      <c r="A35" t="s">
        <v>55</v>
      </c>
      <c r="B35" t="s">
        <v>13</v>
      </c>
      <c r="C35" t="s">
        <v>25</v>
      </c>
      <c r="D35" t="s">
        <v>15</v>
      </c>
      <c r="E35" t="s">
        <v>7</v>
      </c>
      <c r="F35" s="1">
        <v>36989</v>
      </c>
      <c r="G35" s="2">
        <v>0.48055555555555557</v>
      </c>
      <c r="H35" t="s">
        <v>104</v>
      </c>
      <c r="I35" t="s">
        <v>104</v>
      </c>
    </row>
    <row r="36" spans="1:9">
      <c r="A36" t="s">
        <v>24</v>
      </c>
      <c r="B36" t="s">
        <v>13</v>
      </c>
      <c r="C36" t="s">
        <v>25</v>
      </c>
      <c r="D36" t="s">
        <v>15</v>
      </c>
      <c r="E36" t="s">
        <v>7</v>
      </c>
      <c r="F36" s="1">
        <v>37073</v>
      </c>
      <c r="G36" s="2">
        <v>2.6388888888888889E-2</v>
      </c>
      <c r="H36" t="s">
        <v>104</v>
      </c>
      <c r="I36" t="s">
        <v>104</v>
      </c>
    </row>
    <row r="37" spans="1:9">
      <c r="A37" t="s">
        <v>56</v>
      </c>
      <c r="B37" t="s">
        <v>13</v>
      </c>
      <c r="C37" t="s">
        <v>27</v>
      </c>
      <c r="D37" t="s">
        <v>15</v>
      </c>
      <c r="E37" t="s">
        <v>7</v>
      </c>
      <c r="F37" s="1">
        <v>37108</v>
      </c>
      <c r="G37" s="2">
        <v>0.13263888888888889</v>
      </c>
      <c r="H37" t="s">
        <v>106</v>
      </c>
      <c r="I37" t="s">
        <v>106</v>
      </c>
    </row>
    <row r="38" spans="1:9">
      <c r="A38" t="s">
        <v>45</v>
      </c>
      <c r="B38" t="s">
        <v>13</v>
      </c>
      <c r="C38" t="s">
        <v>34</v>
      </c>
      <c r="D38" t="s">
        <v>15</v>
      </c>
      <c r="E38" t="s">
        <v>9</v>
      </c>
      <c r="F38" s="1">
        <v>37120</v>
      </c>
      <c r="G38" s="2"/>
      <c r="H38" t="s">
        <v>91</v>
      </c>
      <c r="I38" t="s">
        <v>91</v>
      </c>
    </row>
    <row r="39" spans="1:9">
      <c r="A39" t="s">
        <v>24</v>
      </c>
      <c r="B39" t="s">
        <v>13</v>
      </c>
      <c r="C39" t="s">
        <v>23</v>
      </c>
      <c r="D39" t="s">
        <v>15</v>
      </c>
      <c r="E39" t="s">
        <v>7</v>
      </c>
      <c r="F39" s="1">
        <v>37264</v>
      </c>
      <c r="G39" s="2">
        <v>0.20625000000000002</v>
      </c>
      <c r="H39" t="s">
        <v>105</v>
      </c>
      <c r="I39" t="s">
        <v>104</v>
      </c>
    </row>
    <row r="40" spans="1:9">
      <c r="A40" t="s">
        <v>24</v>
      </c>
      <c r="B40" t="s">
        <v>13</v>
      </c>
      <c r="C40" t="s">
        <v>25</v>
      </c>
      <c r="D40" t="s">
        <v>15</v>
      </c>
      <c r="E40" t="s">
        <v>7</v>
      </c>
      <c r="F40" s="1">
        <v>37326</v>
      </c>
      <c r="G40" s="2">
        <v>0.2590277777777778</v>
      </c>
      <c r="H40" t="s">
        <v>104</v>
      </c>
      <c r="I40" t="s">
        <v>104</v>
      </c>
    </row>
    <row r="41" spans="1:9">
      <c r="A41" t="s">
        <v>45</v>
      </c>
      <c r="B41" t="s">
        <v>13</v>
      </c>
      <c r="C41" t="s">
        <v>81</v>
      </c>
      <c r="D41" t="s">
        <v>6</v>
      </c>
      <c r="E41" t="s">
        <v>80</v>
      </c>
      <c r="F41" s="1">
        <v>37396</v>
      </c>
      <c r="G41" s="2"/>
      <c r="H41" t="s">
        <v>107</v>
      </c>
      <c r="I41" t="s">
        <v>107</v>
      </c>
    </row>
    <row r="42" spans="1:9">
      <c r="A42" t="s">
        <v>57</v>
      </c>
      <c r="B42" t="s">
        <v>13</v>
      </c>
      <c r="C42" t="s">
        <v>29</v>
      </c>
      <c r="D42" t="s">
        <v>15</v>
      </c>
      <c r="E42" t="s">
        <v>7</v>
      </c>
      <c r="F42" s="1">
        <v>37476</v>
      </c>
      <c r="G42" s="2">
        <v>0.2951388888888889</v>
      </c>
      <c r="H42" t="s">
        <v>94</v>
      </c>
      <c r="I42" t="s">
        <v>94</v>
      </c>
    </row>
    <row r="43" spans="1:9">
      <c r="A43" t="s">
        <v>26</v>
      </c>
      <c r="B43" t="s">
        <v>13</v>
      </c>
      <c r="C43" t="s">
        <v>27</v>
      </c>
      <c r="D43" t="s">
        <v>15</v>
      </c>
      <c r="E43" t="s">
        <v>7</v>
      </c>
      <c r="F43" s="1">
        <v>37814</v>
      </c>
      <c r="G43" s="2">
        <v>0.20833333333333334</v>
      </c>
      <c r="H43" t="s">
        <v>106</v>
      </c>
      <c r="I43" t="s">
        <v>106</v>
      </c>
    </row>
    <row r="44" spans="1:9">
      <c r="A44" t="s">
        <v>46</v>
      </c>
      <c r="B44" t="s">
        <v>13</v>
      </c>
      <c r="C44" t="s">
        <v>36</v>
      </c>
      <c r="D44" t="s">
        <v>15</v>
      </c>
      <c r="E44" t="s">
        <v>9</v>
      </c>
      <c r="F44" s="1">
        <v>37829</v>
      </c>
      <c r="G44" s="2"/>
      <c r="H44" t="s">
        <v>95</v>
      </c>
      <c r="I44" t="s">
        <v>95</v>
      </c>
    </row>
    <row r="45" spans="1:9">
      <c r="A45" t="s">
        <v>58</v>
      </c>
      <c r="B45" t="s">
        <v>13</v>
      </c>
      <c r="C45" t="s">
        <v>31</v>
      </c>
      <c r="D45" t="s">
        <v>15</v>
      </c>
      <c r="E45" t="s">
        <v>7</v>
      </c>
      <c r="F45" s="1">
        <v>37867</v>
      </c>
      <c r="G45" s="2">
        <v>0.49652777777777773</v>
      </c>
      <c r="H45" t="s">
        <v>100</v>
      </c>
      <c r="I45" t="s">
        <v>100</v>
      </c>
    </row>
    <row r="46" spans="1:9">
      <c r="A46" t="s">
        <v>8</v>
      </c>
      <c r="B46" t="s">
        <v>13</v>
      </c>
      <c r="C46" t="s">
        <v>32</v>
      </c>
      <c r="D46" t="s">
        <v>15</v>
      </c>
      <c r="E46" t="s">
        <v>7</v>
      </c>
      <c r="F46" s="1">
        <v>38286</v>
      </c>
      <c r="G46" s="2">
        <v>2.2222222222222223E-2</v>
      </c>
      <c r="H46" t="s">
        <v>102</v>
      </c>
      <c r="I46" t="s">
        <v>102</v>
      </c>
    </row>
    <row r="47" spans="1:9">
      <c r="A47" t="s">
        <v>47</v>
      </c>
      <c r="B47" t="s">
        <v>13</v>
      </c>
      <c r="C47" t="s">
        <v>14</v>
      </c>
      <c r="D47" t="s">
        <v>15</v>
      </c>
      <c r="E47" t="s">
        <v>9</v>
      </c>
      <c r="F47" s="1">
        <v>38499</v>
      </c>
      <c r="G47" s="2"/>
      <c r="H47" t="s">
        <v>97</v>
      </c>
      <c r="I47" t="s">
        <v>97</v>
      </c>
    </row>
    <row r="48" spans="1:9">
      <c r="A48" t="s">
        <v>28</v>
      </c>
      <c r="B48" t="s">
        <v>13</v>
      </c>
      <c r="C48" t="s">
        <v>29</v>
      </c>
      <c r="D48" t="s">
        <v>15</v>
      </c>
      <c r="E48" t="s">
        <v>7</v>
      </c>
      <c r="F48" s="1">
        <v>38560</v>
      </c>
      <c r="G48" s="2">
        <v>0.54999999999999993</v>
      </c>
      <c r="H48" t="s">
        <v>94</v>
      </c>
      <c r="I48" t="s">
        <v>94</v>
      </c>
    </row>
    <row r="49" spans="1:9">
      <c r="A49" t="s">
        <v>48</v>
      </c>
      <c r="B49" t="s">
        <v>13</v>
      </c>
      <c r="C49" t="s">
        <v>34</v>
      </c>
      <c r="D49" t="s">
        <v>15</v>
      </c>
      <c r="E49" t="s">
        <v>7</v>
      </c>
      <c r="F49" s="1">
        <v>38700</v>
      </c>
      <c r="G49" s="2">
        <v>0.78888888888888886</v>
      </c>
      <c r="H49" t="s">
        <v>91</v>
      </c>
      <c r="I49" t="s">
        <v>91</v>
      </c>
    </row>
    <row r="50" spans="1:9">
      <c r="A50" t="s">
        <v>48</v>
      </c>
      <c r="B50" t="s">
        <v>13</v>
      </c>
      <c r="C50" t="s">
        <v>32</v>
      </c>
      <c r="D50" t="s">
        <v>15</v>
      </c>
      <c r="E50" t="s">
        <v>7</v>
      </c>
      <c r="F50" s="1">
        <v>38875</v>
      </c>
      <c r="G50" s="2">
        <v>0.34236111111111112</v>
      </c>
      <c r="H50" t="s">
        <v>93</v>
      </c>
      <c r="I50" t="s">
        <v>91</v>
      </c>
    </row>
    <row r="51" spans="1:9">
      <c r="A51" t="s">
        <v>48</v>
      </c>
      <c r="B51" t="s">
        <v>13</v>
      </c>
      <c r="C51" t="s">
        <v>34</v>
      </c>
      <c r="D51" t="s">
        <v>15</v>
      </c>
      <c r="E51" t="s">
        <v>7</v>
      </c>
      <c r="F51" s="1">
        <v>38933</v>
      </c>
      <c r="G51" s="2">
        <v>0.97777777777777775</v>
      </c>
      <c r="H51" t="s">
        <v>91</v>
      </c>
      <c r="I51" t="s">
        <v>91</v>
      </c>
    </row>
    <row r="52" spans="1:9">
      <c r="A52" t="s">
        <v>49</v>
      </c>
      <c r="B52" t="s">
        <v>13</v>
      </c>
      <c r="C52" t="s">
        <v>36</v>
      </c>
      <c r="D52" t="s">
        <v>15</v>
      </c>
      <c r="E52" t="s">
        <v>7</v>
      </c>
      <c r="F52" s="1">
        <v>39086</v>
      </c>
      <c r="G52" s="2">
        <v>0.82638888888888884</v>
      </c>
      <c r="H52" t="s">
        <v>95</v>
      </c>
      <c r="I52" t="s">
        <v>95</v>
      </c>
    </row>
    <row r="53" spans="1:9">
      <c r="A53" t="s">
        <v>37</v>
      </c>
      <c r="B53" t="s">
        <v>13</v>
      </c>
      <c r="C53" t="s">
        <v>17</v>
      </c>
      <c r="D53" t="s">
        <v>15</v>
      </c>
      <c r="E53" t="s">
        <v>9</v>
      </c>
      <c r="F53" s="1">
        <v>39224</v>
      </c>
      <c r="G53" s="2"/>
      <c r="H53" t="s">
        <v>101</v>
      </c>
      <c r="I53" t="s">
        <v>101</v>
      </c>
    </row>
    <row r="54" spans="1:9">
      <c r="A54" t="s">
        <v>30</v>
      </c>
      <c r="B54" t="s">
        <v>13</v>
      </c>
      <c r="C54" t="s">
        <v>31</v>
      </c>
      <c r="D54" t="s">
        <v>15</v>
      </c>
      <c r="E54" t="s">
        <v>7</v>
      </c>
      <c r="F54" s="1">
        <v>39339</v>
      </c>
      <c r="G54" s="2">
        <v>0.76597222222222217</v>
      </c>
      <c r="H54" t="s">
        <v>100</v>
      </c>
      <c r="I54" t="s">
        <v>100</v>
      </c>
    </row>
    <row r="55" spans="1:9">
      <c r="A55" t="s">
        <v>49</v>
      </c>
      <c r="B55" t="s">
        <v>4</v>
      </c>
      <c r="C55" t="s">
        <v>66</v>
      </c>
      <c r="D55" t="s">
        <v>6</v>
      </c>
      <c r="E55" t="s">
        <v>7</v>
      </c>
      <c r="F55" s="1">
        <v>39423</v>
      </c>
      <c r="G55" s="2">
        <v>0.71527777777777779</v>
      </c>
      <c r="H55" t="s">
        <v>82</v>
      </c>
      <c r="I55" t="s">
        <v>82</v>
      </c>
    </row>
    <row r="56" spans="1:9">
      <c r="A56" t="s">
        <v>50</v>
      </c>
      <c r="B56" t="s">
        <v>13</v>
      </c>
      <c r="C56" t="s">
        <v>14</v>
      </c>
      <c r="D56" t="s">
        <v>15</v>
      </c>
      <c r="E56" t="s">
        <v>7</v>
      </c>
      <c r="F56" s="1">
        <v>39456</v>
      </c>
      <c r="G56" s="2">
        <v>0.49444444444444446</v>
      </c>
      <c r="H56" t="s">
        <v>97</v>
      </c>
      <c r="I56" t="s">
        <v>97</v>
      </c>
    </row>
    <row r="57" spans="1:9">
      <c r="A57" t="s">
        <v>51</v>
      </c>
      <c r="B57" t="s">
        <v>13</v>
      </c>
      <c r="C57" t="s">
        <v>17</v>
      </c>
      <c r="D57" t="s">
        <v>15</v>
      </c>
      <c r="E57" t="s">
        <v>7</v>
      </c>
      <c r="F57" s="1">
        <v>39824</v>
      </c>
      <c r="G57" s="2">
        <v>0.88124999999999998</v>
      </c>
      <c r="H57" t="s">
        <v>101</v>
      </c>
      <c r="I57" t="s">
        <v>101</v>
      </c>
    </row>
    <row r="58" spans="1:9">
      <c r="A58" t="s">
        <v>38</v>
      </c>
      <c r="B58" t="s">
        <v>13</v>
      </c>
      <c r="C58" t="s">
        <v>19</v>
      </c>
      <c r="D58" t="s">
        <v>15</v>
      </c>
      <c r="E58" t="s">
        <v>9</v>
      </c>
      <c r="F58" s="1">
        <v>40102</v>
      </c>
      <c r="G58" s="2"/>
      <c r="H58" t="s">
        <v>92</v>
      </c>
      <c r="I58" t="s">
        <v>92</v>
      </c>
    </row>
    <row r="59" spans="1:9">
      <c r="F59" s="1"/>
      <c r="G59" s="2"/>
    </row>
    <row r="60" spans="1:9">
      <c r="A60" t="s">
        <v>52</v>
      </c>
      <c r="B60" t="s">
        <v>13</v>
      </c>
      <c r="C60" t="s">
        <v>19</v>
      </c>
      <c r="D60" t="s">
        <v>15</v>
      </c>
      <c r="E60" t="s">
        <v>7</v>
      </c>
      <c r="F60" s="1">
        <v>40202</v>
      </c>
      <c r="G60" s="2">
        <v>0.95000000000000007</v>
      </c>
      <c r="H60" t="s">
        <v>92</v>
      </c>
      <c r="I60" t="s">
        <v>92</v>
      </c>
    </row>
    <row r="61" spans="1:9">
      <c r="A61" t="s">
        <v>10</v>
      </c>
      <c r="B61" t="s">
        <v>13</v>
      </c>
      <c r="C61" t="s">
        <v>32</v>
      </c>
      <c r="D61" t="s">
        <v>15</v>
      </c>
      <c r="E61" t="s">
        <v>7</v>
      </c>
      <c r="F61" s="1">
        <v>40442</v>
      </c>
      <c r="G61" s="2">
        <v>0.11875000000000001</v>
      </c>
      <c r="H61" t="s">
        <v>102</v>
      </c>
      <c r="I61" t="s">
        <v>102</v>
      </c>
    </row>
    <row r="62" spans="1:9">
      <c r="A62" t="s">
        <v>53</v>
      </c>
      <c r="B62" t="s">
        <v>13</v>
      </c>
      <c r="C62" t="s">
        <v>21</v>
      </c>
      <c r="D62" t="s">
        <v>15</v>
      </c>
      <c r="E62" t="s">
        <v>7</v>
      </c>
      <c r="F62" s="1">
        <v>40597</v>
      </c>
      <c r="G62" s="2">
        <v>0.69861111111111107</v>
      </c>
      <c r="H62" t="s">
        <v>98</v>
      </c>
      <c r="I62" t="s">
        <v>98</v>
      </c>
    </row>
    <row r="63" spans="1:9">
      <c r="A63" t="s">
        <v>54</v>
      </c>
      <c r="B63" t="s">
        <v>13</v>
      </c>
      <c r="C63" t="s">
        <v>23</v>
      </c>
      <c r="D63" t="s">
        <v>15</v>
      </c>
      <c r="E63" t="s">
        <v>7</v>
      </c>
      <c r="F63" s="1">
        <v>40777</v>
      </c>
      <c r="G63" s="2">
        <v>0.31458333333333333</v>
      </c>
      <c r="H63" t="s">
        <v>103</v>
      </c>
      <c r="I63" t="s">
        <v>103</v>
      </c>
    </row>
    <row r="64" spans="1:9">
      <c r="A64" t="s">
        <v>54</v>
      </c>
      <c r="B64" t="s">
        <v>13</v>
      </c>
      <c r="C64" t="s">
        <v>21</v>
      </c>
      <c r="D64" t="s">
        <v>15</v>
      </c>
      <c r="E64" t="s">
        <v>7</v>
      </c>
      <c r="F64" s="1">
        <v>40794</v>
      </c>
      <c r="G64" s="2">
        <v>4.9999999999999996E-2</v>
      </c>
      <c r="H64" t="s">
        <v>108</v>
      </c>
      <c r="I64" t="s">
        <v>103</v>
      </c>
    </row>
    <row r="65" spans="1:9">
      <c r="A65" t="s">
        <v>54</v>
      </c>
      <c r="B65" t="s">
        <v>13</v>
      </c>
      <c r="C65" t="s">
        <v>23</v>
      </c>
      <c r="D65" t="s">
        <v>15</v>
      </c>
      <c r="E65" t="s">
        <v>7</v>
      </c>
      <c r="F65" s="1">
        <v>40985</v>
      </c>
      <c r="G65" s="2">
        <v>0.86319444444444438</v>
      </c>
      <c r="H65" t="s">
        <v>103</v>
      </c>
      <c r="I65" t="s">
        <v>103</v>
      </c>
    </row>
    <row r="66" spans="1:9">
      <c r="A66" t="s">
        <v>55</v>
      </c>
      <c r="B66" t="s">
        <v>13</v>
      </c>
      <c r="C66" t="s">
        <v>25</v>
      </c>
      <c r="D66" t="s">
        <v>15</v>
      </c>
      <c r="E66" t="s">
        <v>7</v>
      </c>
      <c r="F66" s="1">
        <v>41114</v>
      </c>
      <c r="G66" s="2">
        <v>0.64583333333333337</v>
      </c>
      <c r="H66" t="s">
        <v>104</v>
      </c>
      <c r="I66" t="s">
        <v>104</v>
      </c>
    </row>
    <row r="67" spans="1:9">
      <c r="A67" t="s">
        <v>39</v>
      </c>
      <c r="B67" t="s">
        <v>13</v>
      </c>
      <c r="C67" t="s">
        <v>21</v>
      </c>
      <c r="D67" t="s">
        <v>15</v>
      </c>
      <c r="E67" t="s">
        <v>9</v>
      </c>
      <c r="F67" s="1">
        <v>41172</v>
      </c>
      <c r="G67" s="2"/>
      <c r="H67" t="s">
        <v>98</v>
      </c>
      <c r="I67" t="s">
        <v>98</v>
      </c>
    </row>
    <row r="68" spans="1:9">
      <c r="A68" t="s">
        <v>55</v>
      </c>
      <c r="B68" t="s">
        <v>13</v>
      </c>
      <c r="C68" t="s">
        <v>23</v>
      </c>
      <c r="D68" t="s">
        <v>15</v>
      </c>
      <c r="E68" t="s">
        <v>7</v>
      </c>
      <c r="F68" s="1">
        <v>41264</v>
      </c>
      <c r="G68" s="2">
        <v>0.6430555555555556</v>
      </c>
      <c r="H68" t="s">
        <v>105</v>
      </c>
      <c r="I68" t="s">
        <v>104</v>
      </c>
    </row>
    <row r="69" spans="1:9">
      <c r="A69" t="s">
        <v>33</v>
      </c>
      <c r="B69" t="s">
        <v>13</v>
      </c>
      <c r="C69" t="s">
        <v>34</v>
      </c>
      <c r="D69" t="s">
        <v>15</v>
      </c>
      <c r="E69" t="s">
        <v>7</v>
      </c>
      <c r="F69" s="1">
        <v>41285</v>
      </c>
      <c r="G69" s="2">
        <v>7.1527777777777787E-2</v>
      </c>
      <c r="H69" t="s">
        <v>91</v>
      </c>
      <c r="I69" t="s">
        <v>91</v>
      </c>
    </row>
    <row r="70" spans="1:9">
      <c r="A70" t="s">
        <v>55</v>
      </c>
      <c r="B70" t="s">
        <v>13</v>
      </c>
      <c r="C70" t="s">
        <v>25</v>
      </c>
      <c r="D70" t="s">
        <v>15</v>
      </c>
      <c r="E70" t="s">
        <v>7</v>
      </c>
      <c r="F70" s="1">
        <v>41344</v>
      </c>
      <c r="G70" s="2">
        <v>0.99722222222222223</v>
      </c>
      <c r="H70" t="s">
        <v>104</v>
      </c>
      <c r="I70" t="s">
        <v>104</v>
      </c>
    </row>
    <row r="71" spans="1:9">
      <c r="A71" t="s">
        <v>33</v>
      </c>
      <c r="B71" t="s">
        <v>13</v>
      </c>
      <c r="C71" t="s">
        <v>32</v>
      </c>
      <c r="D71" t="s">
        <v>15</v>
      </c>
      <c r="E71" t="s">
        <v>7</v>
      </c>
      <c r="F71" s="1">
        <v>41363</v>
      </c>
      <c r="G71" s="2">
        <v>0.95138888888888884</v>
      </c>
      <c r="H71" t="s">
        <v>93</v>
      </c>
      <c r="I71" t="s">
        <v>91</v>
      </c>
    </row>
    <row r="72" spans="1:9">
      <c r="A72" t="s">
        <v>56</v>
      </c>
      <c r="B72" t="s">
        <v>13</v>
      </c>
      <c r="C72" t="s">
        <v>27</v>
      </c>
      <c r="D72" t="s">
        <v>15</v>
      </c>
      <c r="E72" t="s">
        <v>7</v>
      </c>
      <c r="F72" s="1">
        <v>41472</v>
      </c>
      <c r="G72" s="2">
        <v>0.98819444444444438</v>
      </c>
      <c r="H72" t="s">
        <v>106</v>
      </c>
      <c r="I72" t="s">
        <v>106</v>
      </c>
    </row>
    <row r="73" spans="1:9">
      <c r="A73" t="s">
        <v>33</v>
      </c>
      <c r="B73" t="s">
        <v>13</v>
      </c>
      <c r="C73" t="s">
        <v>34</v>
      </c>
      <c r="D73" t="s">
        <v>15</v>
      </c>
      <c r="E73" t="s">
        <v>7</v>
      </c>
      <c r="F73" s="1">
        <v>41550</v>
      </c>
      <c r="G73" s="2">
        <v>0.41944444444444445</v>
      </c>
      <c r="H73" t="s">
        <v>91</v>
      </c>
      <c r="I73" t="s">
        <v>91</v>
      </c>
    </row>
    <row r="74" spans="1:9">
      <c r="A74" t="s">
        <v>57</v>
      </c>
      <c r="B74" t="s">
        <v>13</v>
      </c>
      <c r="C74" t="s">
        <v>29</v>
      </c>
      <c r="D74" t="s">
        <v>15</v>
      </c>
      <c r="E74" t="s">
        <v>7</v>
      </c>
      <c r="F74" s="1">
        <v>41842</v>
      </c>
      <c r="G74" s="2">
        <v>0.97013888888888899</v>
      </c>
      <c r="H74" t="s">
        <v>94</v>
      </c>
      <c r="I74" t="s">
        <v>94</v>
      </c>
    </row>
    <row r="75" spans="1:9">
      <c r="A75" t="s">
        <v>40</v>
      </c>
      <c r="B75" t="s">
        <v>13</v>
      </c>
      <c r="C75" t="s">
        <v>23</v>
      </c>
      <c r="D75" t="s">
        <v>15</v>
      </c>
      <c r="E75" t="s">
        <v>9</v>
      </c>
      <c r="F75" s="1">
        <v>42208</v>
      </c>
      <c r="G75" s="2"/>
      <c r="H75" t="s">
        <v>103</v>
      </c>
      <c r="I75" t="s">
        <v>103</v>
      </c>
    </row>
    <row r="76" spans="1:9">
      <c r="A76" t="s">
        <v>58</v>
      </c>
      <c r="B76" t="s">
        <v>13</v>
      </c>
      <c r="C76" t="s">
        <v>31</v>
      </c>
      <c r="D76" t="s">
        <v>15</v>
      </c>
      <c r="E76" t="s">
        <v>7</v>
      </c>
      <c r="F76" s="1">
        <v>42234</v>
      </c>
      <c r="G76" s="2">
        <v>0.60763888888888895</v>
      </c>
      <c r="H76" t="s">
        <v>100</v>
      </c>
      <c r="I76" t="s">
        <v>100</v>
      </c>
    </row>
    <row r="77" spans="1:9">
      <c r="A77" t="s">
        <v>35</v>
      </c>
      <c r="B77" t="s">
        <v>13</v>
      </c>
      <c r="C77" t="s">
        <v>36</v>
      </c>
      <c r="D77" t="s">
        <v>15</v>
      </c>
      <c r="E77" t="s">
        <v>7</v>
      </c>
      <c r="F77" s="1">
        <v>42350</v>
      </c>
      <c r="G77" s="2">
        <v>0.68125000000000002</v>
      </c>
      <c r="H77" t="s">
        <v>95</v>
      </c>
      <c r="I77" t="s">
        <v>95</v>
      </c>
    </row>
    <row r="78" spans="1:9">
      <c r="A78" t="s">
        <v>8</v>
      </c>
      <c r="B78" t="s">
        <v>13</v>
      </c>
      <c r="C78" t="s">
        <v>32</v>
      </c>
      <c r="D78" t="s">
        <v>15</v>
      </c>
      <c r="E78" t="s">
        <v>7</v>
      </c>
      <c r="F78" s="1">
        <v>42652</v>
      </c>
      <c r="G78" s="2">
        <v>0.8847222222222223</v>
      </c>
      <c r="H78" t="s">
        <v>102</v>
      </c>
      <c r="I78" t="s">
        <v>102</v>
      </c>
    </row>
    <row r="79" spans="1:9">
      <c r="A79" t="s">
        <v>35</v>
      </c>
      <c r="B79" t="s">
        <v>4</v>
      </c>
      <c r="C79" t="s">
        <v>66</v>
      </c>
      <c r="D79" t="s">
        <v>6</v>
      </c>
      <c r="E79" t="s">
        <v>7</v>
      </c>
      <c r="F79" s="1">
        <v>42809</v>
      </c>
      <c r="G79" s="2">
        <v>0.62708333333333333</v>
      </c>
      <c r="H79" t="s">
        <v>82</v>
      </c>
      <c r="I79" t="s">
        <v>82</v>
      </c>
    </row>
    <row r="80" spans="1:9">
      <c r="A80" t="s">
        <v>35</v>
      </c>
      <c r="B80" t="s">
        <v>4</v>
      </c>
      <c r="C80" t="s">
        <v>66</v>
      </c>
      <c r="D80" t="s">
        <v>6</v>
      </c>
      <c r="E80" t="s">
        <v>7</v>
      </c>
      <c r="F80" s="1">
        <v>42853</v>
      </c>
      <c r="G80" s="2">
        <v>0.69236111111111109</v>
      </c>
      <c r="H80" t="s">
        <v>84</v>
      </c>
      <c r="I80" t="s">
        <v>82</v>
      </c>
    </row>
    <row r="81" spans="1:9">
      <c r="A81" t="s">
        <v>41</v>
      </c>
      <c r="B81" t="s">
        <v>13</v>
      </c>
      <c r="C81" t="s">
        <v>25</v>
      </c>
      <c r="D81" t="s">
        <v>15</v>
      </c>
      <c r="E81" t="s">
        <v>9</v>
      </c>
      <c r="F81" s="1">
        <v>43066</v>
      </c>
      <c r="G81" s="2"/>
      <c r="H81" t="s">
        <v>104</v>
      </c>
      <c r="I81" t="s">
        <v>104</v>
      </c>
    </row>
    <row r="82" spans="1:9">
      <c r="A82" t="s">
        <v>48</v>
      </c>
      <c r="B82" t="s">
        <v>13</v>
      </c>
      <c r="C82" t="s">
        <v>34</v>
      </c>
      <c r="D82" t="s">
        <v>15</v>
      </c>
      <c r="E82" t="s">
        <v>7</v>
      </c>
      <c r="F82" s="1">
        <v>43066</v>
      </c>
      <c r="G82" s="2">
        <v>0.27847222222222223</v>
      </c>
      <c r="H82" t="s">
        <v>91</v>
      </c>
      <c r="I82" t="s">
        <v>91</v>
      </c>
    </row>
    <row r="83" spans="1:9">
      <c r="A83" t="s">
        <v>35</v>
      </c>
      <c r="B83" t="s">
        <v>4</v>
      </c>
      <c r="C83" t="s">
        <v>66</v>
      </c>
      <c r="D83" t="s">
        <v>6</v>
      </c>
      <c r="E83" t="s">
        <v>7</v>
      </c>
      <c r="F83" s="1">
        <v>43067</v>
      </c>
      <c r="G83" s="2">
        <v>8.5416666666666655E-2</v>
      </c>
      <c r="H83" t="s">
        <v>82</v>
      </c>
      <c r="I83" t="s">
        <v>82</v>
      </c>
    </row>
    <row r="84" spans="1:9">
      <c r="A84" t="s">
        <v>12</v>
      </c>
      <c r="B84" t="s">
        <v>13</v>
      </c>
      <c r="C84" t="s">
        <v>14</v>
      </c>
      <c r="D84" t="s">
        <v>15</v>
      </c>
      <c r="E84" t="s">
        <v>7</v>
      </c>
      <c r="F84" s="1">
        <v>43132</v>
      </c>
      <c r="G84" s="2">
        <v>0.80347222222222225</v>
      </c>
      <c r="H84" t="s">
        <v>97</v>
      </c>
      <c r="I84" t="s">
        <v>97</v>
      </c>
    </row>
    <row r="85" spans="1:9">
      <c r="A85" t="s">
        <v>12</v>
      </c>
      <c r="B85" t="s">
        <v>13</v>
      </c>
      <c r="C85" t="s">
        <v>36</v>
      </c>
      <c r="D85" t="s">
        <v>15</v>
      </c>
      <c r="E85" t="s">
        <v>7</v>
      </c>
      <c r="F85" s="1">
        <v>43292</v>
      </c>
      <c r="G85" s="2">
        <v>0.21805555555555556</v>
      </c>
      <c r="H85" t="s">
        <v>109</v>
      </c>
      <c r="I85" t="s">
        <v>97</v>
      </c>
    </row>
    <row r="86" spans="1:9">
      <c r="A86" t="s">
        <v>12</v>
      </c>
      <c r="B86" t="s">
        <v>13</v>
      </c>
      <c r="C86" t="s">
        <v>14</v>
      </c>
      <c r="D86" t="s">
        <v>15</v>
      </c>
      <c r="E86" t="s">
        <v>7</v>
      </c>
      <c r="F86" s="1">
        <v>43404</v>
      </c>
      <c r="G86" s="2">
        <v>0.65347222222222223</v>
      </c>
      <c r="H86" t="s">
        <v>97</v>
      </c>
      <c r="I86" t="s">
        <v>97</v>
      </c>
    </row>
    <row r="87" spans="1:9">
      <c r="A87" t="s">
        <v>49</v>
      </c>
      <c r="B87" t="s">
        <v>13</v>
      </c>
      <c r="C87" t="s">
        <v>36</v>
      </c>
      <c r="D87" t="s">
        <v>15</v>
      </c>
      <c r="E87" t="s">
        <v>7</v>
      </c>
      <c r="F87" s="1">
        <v>43452</v>
      </c>
      <c r="G87" s="2">
        <v>0.98749999999999993</v>
      </c>
      <c r="H87" t="s">
        <v>95</v>
      </c>
      <c r="I87" t="s">
        <v>95</v>
      </c>
    </row>
    <row r="88" spans="1:9">
      <c r="A88" t="s">
        <v>85</v>
      </c>
      <c r="B88" t="s">
        <v>13</v>
      </c>
      <c r="C88" t="s">
        <v>36</v>
      </c>
      <c r="D88" t="s">
        <v>15</v>
      </c>
      <c r="E88" t="s">
        <v>9</v>
      </c>
      <c r="F88" s="1">
        <v>43682</v>
      </c>
      <c r="G88" s="2"/>
      <c r="H88" t="s">
        <v>95</v>
      </c>
      <c r="I88" t="s">
        <v>95</v>
      </c>
    </row>
    <row r="89" spans="1:9">
      <c r="A89" t="s">
        <v>49</v>
      </c>
      <c r="B89" t="s">
        <v>4</v>
      </c>
      <c r="C89" t="s">
        <v>66</v>
      </c>
      <c r="D89" t="s">
        <v>6</v>
      </c>
      <c r="E89" t="s">
        <v>7</v>
      </c>
      <c r="F89" s="1">
        <v>43790</v>
      </c>
      <c r="G89" s="2">
        <v>0.15763888888888888</v>
      </c>
      <c r="H89" t="s">
        <v>82</v>
      </c>
      <c r="I89" t="s">
        <v>82</v>
      </c>
    </row>
    <row r="90" spans="1:9">
      <c r="A90" t="s">
        <v>42</v>
      </c>
      <c r="B90" t="s">
        <v>13</v>
      </c>
      <c r="C90" t="s">
        <v>27</v>
      </c>
      <c r="D90" t="s">
        <v>15</v>
      </c>
      <c r="E90" t="s">
        <v>9</v>
      </c>
      <c r="F90" s="1">
        <v>43816</v>
      </c>
      <c r="G90" s="2"/>
      <c r="H90" t="s">
        <v>106</v>
      </c>
      <c r="I90" t="s">
        <v>106</v>
      </c>
    </row>
    <row r="91" spans="1:9">
      <c r="A91" t="s">
        <v>50</v>
      </c>
      <c r="B91" t="s">
        <v>13</v>
      </c>
      <c r="C91" t="s">
        <v>14</v>
      </c>
      <c r="D91" t="s">
        <v>15</v>
      </c>
      <c r="E91" t="s">
        <v>7</v>
      </c>
      <c r="F91" s="1">
        <v>43823</v>
      </c>
      <c r="G91" s="2">
        <v>0.54652777777777783</v>
      </c>
      <c r="H91" t="s">
        <v>97</v>
      </c>
      <c r="I91" t="s">
        <v>97</v>
      </c>
    </row>
    <row r="92" spans="1:9">
      <c r="F92" s="1"/>
      <c r="G92" s="2"/>
    </row>
    <row r="93" spans="1:9">
      <c r="A93" t="s">
        <v>16</v>
      </c>
      <c r="B93" t="s">
        <v>13</v>
      </c>
      <c r="C93" t="s">
        <v>17</v>
      </c>
      <c r="D93" t="s">
        <v>15</v>
      </c>
      <c r="E93" t="s">
        <v>7</v>
      </c>
      <c r="F93" s="1">
        <v>43935</v>
      </c>
      <c r="G93" s="2">
        <v>0.8666666666666667</v>
      </c>
      <c r="H93" t="s">
        <v>101</v>
      </c>
      <c r="I93" t="s">
        <v>101</v>
      </c>
    </row>
    <row r="94" spans="1:9">
      <c r="A94" t="s">
        <v>16</v>
      </c>
      <c r="B94" t="s">
        <v>13</v>
      </c>
      <c r="C94" t="s">
        <v>14</v>
      </c>
      <c r="D94" t="s">
        <v>15</v>
      </c>
      <c r="E94" t="s">
        <v>7</v>
      </c>
      <c r="F94" s="1">
        <v>43989</v>
      </c>
      <c r="G94" s="2">
        <v>0.34236111111111112</v>
      </c>
      <c r="H94" t="s">
        <v>110</v>
      </c>
      <c r="I94" t="s">
        <v>101</v>
      </c>
    </row>
    <row r="95" spans="1:9">
      <c r="A95" t="s">
        <v>51</v>
      </c>
      <c r="B95" t="s">
        <v>13</v>
      </c>
      <c r="C95" t="s">
        <v>17</v>
      </c>
      <c r="D95" t="s">
        <v>15</v>
      </c>
      <c r="E95" t="s">
        <v>7</v>
      </c>
      <c r="F95" s="1">
        <v>44191</v>
      </c>
      <c r="G95" s="2">
        <v>0.1111111111111111</v>
      </c>
      <c r="H95" t="s">
        <v>101</v>
      </c>
      <c r="I95" t="s">
        <v>101</v>
      </c>
    </row>
    <row r="96" spans="1:9">
      <c r="A96" t="s">
        <v>16</v>
      </c>
      <c r="B96" t="s">
        <v>13</v>
      </c>
      <c r="C96" t="s">
        <v>17</v>
      </c>
      <c r="D96" t="s">
        <v>15</v>
      </c>
      <c r="E96" t="s">
        <v>7</v>
      </c>
      <c r="F96" s="1">
        <v>44195</v>
      </c>
      <c r="G96" s="2">
        <v>0.18958333333333333</v>
      </c>
      <c r="H96" t="s">
        <v>101</v>
      </c>
      <c r="I96" t="s">
        <v>101</v>
      </c>
    </row>
    <row r="97" spans="1:9">
      <c r="A97" t="s">
        <v>52</v>
      </c>
      <c r="B97" t="s">
        <v>13</v>
      </c>
      <c r="C97" t="s">
        <v>19</v>
      </c>
      <c r="D97" t="s">
        <v>15</v>
      </c>
      <c r="E97" t="s">
        <v>7</v>
      </c>
      <c r="F97" s="1">
        <v>44346</v>
      </c>
      <c r="G97" s="2">
        <v>0.8569444444444444</v>
      </c>
      <c r="H97" t="s">
        <v>92</v>
      </c>
      <c r="I97" t="s">
        <v>92</v>
      </c>
    </row>
    <row r="98" spans="1:9">
      <c r="A98" t="s">
        <v>52</v>
      </c>
      <c r="B98" t="s">
        <v>13</v>
      </c>
      <c r="C98" t="s">
        <v>17</v>
      </c>
      <c r="D98" t="s">
        <v>15</v>
      </c>
      <c r="E98" t="s">
        <v>7</v>
      </c>
      <c r="F98" s="1">
        <v>44388</v>
      </c>
      <c r="G98" s="2">
        <v>0.98263888888888884</v>
      </c>
      <c r="H98" t="s">
        <v>111</v>
      </c>
      <c r="I98" t="s">
        <v>92</v>
      </c>
    </row>
    <row r="99" spans="1:9">
      <c r="A99" t="s">
        <v>43</v>
      </c>
      <c r="B99" t="s">
        <v>13</v>
      </c>
      <c r="C99" t="s">
        <v>29</v>
      </c>
      <c r="D99" t="s">
        <v>15</v>
      </c>
      <c r="E99" t="s">
        <v>9</v>
      </c>
      <c r="F99" s="1">
        <v>44556</v>
      </c>
      <c r="G99" s="2"/>
      <c r="H99" t="s">
        <v>94</v>
      </c>
      <c r="I99" t="s">
        <v>94</v>
      </c>
    </row>
    <row r="100" spans="1:9">
      <c r="A100" t="s">
        <v>52</v>
      </c>
      <c r="B100" t="s">
        <v>13</v>
      </c>
      <c r="C100" t="s">
        <v>19</v>
      </c>
      <c r="D100" t="s">
        <v>15</v>
      </c>
      <c r="E100" t="s">
        <v>7</v>
      </c>
      <c r="F100" s="1">
        <v>44566</v>
      </c>
      <c r="G100" s="2">
        <v>0.9902777777777777</v>
      </c>
      <c r="H100" t="s">
        <v>92</v>
      </c>
      <c r="I100" t="s">
        <v>92</v>
      </c>
    </row>
    <row r="101" spans="1:9">
      <c r="A101" t="s">
        <v>53</v>
      </c>
      <c r="B101" t="s">
        <v>13</v>
      </c>
      <c r="C101" t="s">
        <v>21</v>
      </c>
      <c r="D101" t="s">
        <v>15</v>
      </c>
      <c r="E101" t="s">
        <v>7</v>
      </c>
      <c r="F101" s="1">
        <v>44733</v>
      </c>
      <c r="G101" s="2">
        <v>0.3840277777777778</v>
      </c>
      <c r="H101" t="s">
        <v>98</v>
      </c>
      <c r="I101" t="s">
        <v>98</v>
      </c>
    </row>
    <row r="102" spans="1:9">
      <c r="A102" t="s">
        <v>53</v>
      </c>
      <c r="B102" t="s">
        <v>13</v>
      </c>
      <c r="C102" t="s">
        <v>19</v>
      </c>
      <c r="D102" t="s">
        <v>15</v>
      </c>
      <c r="E102" t="s">
        <v>7</v>
      </c>
      <c r="F102" s="1">
        <v>44808</v>
      </c>
      <c r="G102" s="2">
        <v>0.92291666666666661</v>
      </c>
      <c r="H102" t="s">
        <v>99</v>
      </c>
      <c r="I102" t="s">
        <v>98</v>
      </c>
    </row>
    <row r="103" spans="1:9">
      <c r="A103" t="s">
        <v>53</v>
      </c>
      <c r="B103" t="s">
        <v>13</v>
      </c>
      <c r="C103" t="s">
        <v>21</v>
      </c>
      <c r="D103" t="s">
        <v>15</v>
      </c>
      <c r="E103" t="s">
        <v>7</v>
      </c>
      <c r="F103" s="1">
        <v>44960</v>
      </c>
      <c r="G103" s="2">
        <v>0.5756944444444444</v>
      </c>
      <c r="H103" t="s">
        <v>98</v>
      </c>
      <c r="I103" t="s">
        <v>98</v>
      </c>
    </row>
    <row r="104" spans="1:9">
      <c r="A104" t="s">
        <v>18</v>
      </c>
      <c r="B104" t="s">
        <v>13</v>
      </c>
      <c r="C104" t="s">
        <v>19</v>
      </c>
      <c r="D104" t="s">
        <v>15</v>
      </c>
      <c r="E104" t="s">
        <v>7</v>
      </c>
      <c r="F104" s="1">
        <v>45005</v>
      </c>
      <c r="G104" s="2">
        <v>0.74930555555555556</v>
      </c>
      <c r="H104" t="s">
        <v>92</v>
      </c>
      <c r="I104" t="s">
        <v>92</v>
      </c>
    </row>
    <row r="105" spans="1:9">
      <c r="A105" t="s">
        <v>54</v>
      </c>
      <c r="B105" t="s">
        <v>13</v>
      </c>
      <c r="C105" t="s">
        <v>23</v>
      </c>
      <c r="D105" t="s">
        <v>15</v>
      </c>
      <c r="E105" t="s">
        <v>7</v>
      </c>
      <c r="F105" s="1">
        <v>45113</v>
      </c>
      <c r="G105" s="2">
        <v>0.96388888888888891</v>
      </c>
      <c r="H105" t="s">
        <v>103</v>
      </c>
      <c r="I105" t="s">
        <v>103</v>
      </c>
    </row>
    <row r="106" spans="1:9">
      <c r="A106" t="s">
        <v>18</v>
      </c>
      <c r="B106" t="s">
        <v>13</v>
      </c>
      <c r="C106" t="s">
        <v>17</v>
      </c>
      <c r="D106" t="s">
        <v>15</v>
      </c>
      <c r="E106" t="s">
        <v>7</v>
      </c>
      <c r="F106" s="1">
        <v>45200</v>
      </c>
      <c r="G106" s="2">
        <v>0.19027777777777777</v>
      </c>
      <c r="H106" t="s">
        <v>111</v>
      </c>
      <c r="I106" t="s">
        <v>92</v>
      </c>
    </row>
    <row r="107" spans="1:9">
      <c r="A107" t="s">
        <v>54</v>
      </c>
      <c r="B107" t="s">
        <v>13</v>
      </c>
      <c r="C107" t="s">
        <v>21</v>
      </c>
      <c r="D107" t="s">
        <v>15</v>
      </c>
      <c r="E107" t="s">
        <v>7</v>
      </c>
      <c r="F107" s="1">
        <v>45235</v>
      </c>
      <c r="G107" s="2">
        <v>0.4909722222222222</v>
      </c>
      <c r="H107" t="s">
        <v>108</v>
      </c>
      <c r="I107" t="s">
        <v>103</v>
      </c>
    </row>
    <row r="108" spans="1:9">
      <c r="A108" t="s">
        <v>18</v>
      </c>
      <c r="B108" t="s">
        <v>13</v>
      </c>
      <c r="C108" t="s">
        <v>19</v>
      </c>
      <c r="D108" t="s">
        <v>15</v>
      </c>
      <c r="E108" t="s">
        <v>7</v>
      </c>
      <c r="F108" s="1">
        <v>45268</v>
      </c>
      <c r="G108" s="2">
        <v>0.21527777777777779</v>
      </c>
      <c r="H108" t="s">
        <v>92</v>
      </c>
      <c r="I108" t="s">
        <v>92</v>
      </c>
    </row>
    <row r="109" spans="1:9">
      <c r="A109" t="s">
        <v>54</v>
      </c>
      <c r="B109" t="s">
        <v>13</v>
      </c>
      <c r="C109" t="s">
        <v>23</v>
      </c>
      <c r="D109" t="s">
        <v>15</v>
      </c>
      <c r="E109" t="s">
        <v>7</v>
      </c>
      <c r="F109" s="1">
        <v>45345</v>
      </c>
      <c r="G109" s="2">
        <v>0.73888888888888893</v>
      </c>
      <c r="H109" t="s">
        <v>103</v>
      </c>
      <c r="I109" t="s">
        <v>103</v>
      </c>
    </row>
    <row r="110" spans="1:9">
      <c r="A110" t="s">
        <v>44</v>
      </c>
      <c r="B110" t="s">
        <v>13</v>
      </c>
      <c r="C110" t="s">
        <v>31</v>
      </c>
      <c r="D110" t="s">
        <v>15</v>
      </c>
      <c r="E110" t="s">
        <v>9</v>
      </c>
      <c r="F110" s="1">
        <v>45366</v>
      </c>
      <c r="G110" s="2"/>
      <c r="H110" t="s">
        <v>100</v>
      </c>
      <c r="I110" t="s">
        <v>100</v>
      </c>
    </row>
    <row r="111" spans="1:9">
      <c r="A111" t="s">
        <v>55</v>
      </c>
      <c r="B111" t="s">
        <v>13</v>
      </c>
      <c r="C111" t="s">
        <v>25</v>
      </c>
      <c r="D111" t="s">
        <v>15</v>
      </c>
      <c r="E111" t="s">
        <v>7</v>
      </c>
      <c r="F111" s="1">
        <v>45477</v>
      </c>
      <c r="G111" s="2">
        <v>0.53263888888888888</v>
      </c>
      <c r="H111" t="s">
        <v>104</v>
      </c>
      <c r="I111" t="s">
        <v>104</v>
      </c>
    </row>
    <row r="112" spans="1:9">
      <c r="A112" t="s">
        <v>56</v>
      </c>
      <c r="B112" t="s">
        <v>13</v>
      </c>
      <c r="C112" t="s">
        <v>27</v>
      </c>
      <c r="D112" t="s">
        <v>15</v>
      </c>
      <c r="E112" t="s">
        <v>7</v>
      </c>
      <c r="F112" s="1">
        <v>45839</v>
      </c>
      <c r="G112" s="2">
        <v>0.59444444444444444</v>
      </c>
      <c r="H112" t="s">
        <v>106</v>
      </c>
      <c r="I112" t="s">
        <v>106</v>
      </c>
    </row>
    <row r="113" spans="1:9">
      <c r="A113" t="s">
        <v>20</v>
      </c>
      <c r="B113" t="s">
        <v>13</v>
      </c>
      <c r="C113" t="s">
        <v>21</v>
      </c>
      <c r="D113" t="s">
        <v>15</v>
      </c>
      <c r="E113" t="s">
        <v>7</v>
      </c>
      <c r="F113" s="1">
        <v>46120</v>
      </c>
      <c r="G113" s="2">
        <v>0.88958333333333339</v>
      </c>
      <c r="H113" t="s">
        <v>98</v>
      </c>
      <c r="I113" t="s">
        <v>98</v>
      </c>
    </row>
    <row r="114" spans="1:9">
      <c r="A114" t="s">
        <v>57</v>
      </c>
      <c r="B114" t="s">
        <v>13</v>
      </c>
      <c r="C114" t="s">
        <v>29</v>
      </c>
      <c r="D114" t="s">
        <v>15</v>
      </c>
      <c r="E114" t="s">
        <v>7</v>
      </c>
      <c r="F114" s="1">
        <v>46209</v>
      </c>
      <c r="G114" s="2">
        <v>0.97222222222222221</v>
      </c>
      <c r="H114" t="s">
        <v>94</v>
      </c>
      <c r="I114" t="s">
        <v>94</v>
      </c>
    </row>
    <row r="115" spans="1:9">
      <c r="A115" t="s">
        <v>3</v>
      </c>
      <c r="B115" t="s">
        <v>13</v>
      </c>
      <c r="C115" t="s">
        <v>32</v>
      </c>
      <c r="D115" t="s">
        <v>15</v>
      </c>
      <c r="E115" t="s">
        <v>9</v>
      </c>
      <c r="F115" s="1">
        <v>46275</v>
      </c>
      <c r="G115" s="2"/>
      <c r="H115" t="s">
        <v>102</v>
      </c>
      <c r="I115" t="s">
        <v>102</v>
      </c>
    </row>
    <row r="116" spans="1:9">
      <c r="A116" t="s">
        <v>58</v>
      </c>
      <c r="B116" t="s">
        <v>13</v>
      </c>
      <c r="C116" t="s">
        <v>31</v>
      </c>
      <c r="D116" t="s">
        <v>15</v>
      </c>
      <c r="E116" t="s">
        <v>7</v>
      </c>
      <c r="F116" s="1">
        <v>46601</v>
      </c>
      <c r="G116" s="2">
        <v>0.64930555555555558</v>
      </c>
      <c r="H116" t="s">
        <v>100</v>
      </c>
      <c r="I116" t="s">
        <v>100</v>
      </c>
    </row>
    <row r="117" spans="1:9">
      <c r="A117" t="s">
        <v>22</v>
      </c>
      <c r="B117" t="s">
        <v>13</v>
      </c>
      <c r="C117" t="s">
        <v>23</v>
      </c>
      <c r="D117" t="s">
        <v>15</v>
      </c>
      <c r="E117" t="s">
        <v>7</v>
      </c>
      <c r="F117" s="1">
        <v>46952</v>
      </c>
      <c r="G117" s="2">
        <v>0.87013888888888891</v>
      </c>
      <c r="H117" t="s">
        <v>103</v>
      </c>
      <c r="I117" t="s">
        <v>103</v>
      </c>
    </row>
    <row r="118" spans="1:9">
      <c r="A118" t="s">
        <v>8</v>
      </c>
      <c r="B118" t="s">
        <v>13</v>
      </c>
      <c r="C118" t="s">
        <v>32</v>
      </c>
      <c r="D118" t="s">
        <v>15</v>
      </c>
      <c r="E118" t="s">
        <v>7</v>
      </c>
      <c r="F118" s="1">
        <v>47020</v>
      </c>
      <c r="G118" s="2">
        <v>0.3430555555555555</v>
      </c>
      <c r="H118" t="s">
        <v>102</v>
      </c>
      <c r="I118" t="s">
        <v>102</v>
      </c>
    </row>
    <row r="119" spans="1:9">
      <c r="A119" t="s">
        <v>22</v>
      </c>
      <c r="B119" t="s">
        <v>13</v>
      </c>
      <c r="C119" t="s">
        <v>21</v>
      </c>
      <c r="D119" t="s">
        <v>15</v>
      </c>
      <c r="E119" t="s">
        <v>7</v>
      </c>
      <c r="F119" s="1">
        <v>47023</v>
      </c>
      <c r="G119" s="2">
        <v>0.88402777777777775</v>
      </c>
      <c r="H119" t="s">
        <v>108</v>
      </c>
      <c r="I119" t="s">
        <v>103</v>
      </c>
    </row>
    <row r="120" spans="1:9">
      <c r="A120" t="s">
        <v>45</v>
      </c>
      <c r="B120" t="s">
        <v>13</v>
      </c>
      <c r="C120" t="s">
        <v>34</v>
      </c>
      <c r="D120" t="s">
        <v>15</v>
      </c>
      <c r="E120" t="s">
        <v>9</v>
      </c>
      <c r="F120" s="1">
        <v>47127</v>
      </c>
      <c r="G120" s="2"/>
      <c r="H120" t="s">
        <v>91</v>
      </c>
      <c r="I120" t="s">
        <v>91</v>
      </c>
    </row>
    <row r="121" spans="1:9">
      <c r="A121" t="s">
        <v>22</v>
      </c>
      <c r="B121" t="s">
        <v>13</v>
      </c>
      <c r="C121" t="s">
        <v>23</v>
      </c>
      <c r="D121" t="s">
        <v>15</v>
      </c>
      <c r="E121" t="s">
        <v>7</v>
      </c>
      <c r="F121" s="1">
        <v>47208</v>
      </c>
      <c r="G121" s="2">
        <v>0.84722222222222221</v>
      </c>
      <c r="H121" t="s">
        <v>103</v>
      </c>
      <c r="I121" t="s">
        <v>103</v>
      </c>
    </row>
    <row r="122" spans="1:9">
      <c r="A122" t="s">
        <v>48</v>
      </c>
      <c r="B122" t="s">
        <v>13</v>
      </c>
      <c r="C122" t="s">
        <v>34</v>
      </c>
      <c r="D122" t="s">
        <v>15</v>
      </c>
      <c r="E122" t="s">
        <v>7</v>
      </c>
      <c r="F122" s="1">
        <v>47433</v>
      </c>
      <c r="G122" s="2">
        <v>0.21736111111111112</v>
      </c>
      <c r="H122" t="s">
        <v>91</v>
      </c>
      <c r="I122" t="s">
        <v>91</v>
      </c>
    </row>
    <row r="123" spans="1:9">
      <c r="F123" s="1"/>
      <c r="G123" s="2"/>
    </row>
    <row r="124" spans="1:9">
      <c r="A124" t="s">
        <v>24</v>
      </c>
      <c r="B124" t="s">
        <v>13</v>
      </c>
      <c r="C124" t="s">
        <v>25</v>
      </c>
      <c r="D124" t="s">
        <v>15</v>
      </c>
      <c r="E124" t="s">
        <v>7</v>
      </c>
      <c r="F124" s="1">
        <v>47741</v>
      </c>
      <c r="G124" s="2">
        <v>0.29305555555555557</v>
      </c>
      <c r="H124" t="s">
        <v>104</v>
      </c>
      <c r="I124" t="s">
        <v>104</v>
      </c>
    </row>
    <row r="125" spans="1:9">
      <c r="A125" t="s">
        <v>24</v>
      </c>
      <c r="B125" t="s">
        <v>13</v>
      </c>
      <c r="C125" t="s">
        <v>23</v>
      </c>
      <c r="D125" t="s">
        <v>15</v>
      </c>
      <c r="E125" t="s">
        <v>7</v>
      </c>
      <c r="F125" s="1">
        <v>47753</v>
      </c>
      <c r="G125" s="2">
        <v>4.3750000000000004E-2</v>
      </c>
      <c r="H125" t="s">
        <v>105</v>
      </c>
      <c r="I125" t="s">
        <v>104</v>
      </c>
    </row>
    <row r="126" spans="1:9">
      <c r="A126" t="s">
        <v>49</v>
      </c>
      <c r="B126" t="s">
        <v>13</v>
      </c>
      <c r="C126" t="s">
        <v>36</v>
      </c>
      <c r="D126" t="s">
        <v>15</v>
      </c>
      <c r="E126" t="s">
        <v>7</v>
      </c>
      <c r="F126" s="1">
        <v>47820</v>
      </c>
      <c r="G126" s="2">
        <v>5.0694444444444452E-2</v>
      </c>
      <c r="H126" t="s">
        <v>95</v>
      </c>
      <c r="I126" t="s">
        <v>95</v>
      </c>
    </row>
    <row r="127" spans="1:9">
      <c r="A127" t="s">
        <v>46</v>
      </c>
      <c r="B127" t="s">
        <v>13</v>
      </c>
      <c r="C127" t="s">
        <v>36</v>
      </c>
      <c r="D127" t="s">
        <v>15</v>
      </c>
      <c r="E127" t="s">
        <v>9</v>
      </c>
      <c r="F127" s="1">
        <v>47850</v>
      </c>
      <c r="G127" s="2"/>
      <c r="H127" t="s">
        <v>95</v>
      </c>
      <c r="I127" t="s">
        <v>95</v>
      </c>
    </row>
    <row r="128" spans="1:9">
      <c r="A128" t="s">
        <v>49</v>
      </c>
      <c r="B128" t="s">
        <v>4</v>
      </c>
      <c r="C128" t="s">
        <v>66</v>
      </c>
      <c r="D128" t="s">
        <v>6</v>
      </c>
      <c r="E128" t="s">
        <v>7</v>
      </c>
      <c r="F128" s="1">
        <v>47921</v>
      </c>
      <c r="G128" s="2">
        <v>0.46249999999999997</v>
      </c>
      <c r="H128" t="s">
        <v>82</v>
      </c>
      <c r="I128" t="s">
        <v>82</v>
      </c>
    </row>
    <row r="129" spans="1:9">
      <c r="A129" t="s">
        <v>24</v>
      </c>
      <c r="B129" t="s">
        <v>13</v>
      </c>
      <c r="C129" t="s">
        <v>25</v>
      </c>
      <c r="D129" t="s">
        <v>15</v>
      </c>
      <c r="E129" t="s">
        <v>7</v>
      </c>
      <c r="F129" s="1">
        <v>47975</v>
      </c>
      <c r="G129" s="2">
        <v>0.2951388888888889</v>
      </c>
      <c r="H129" t="s">
        <v>104</v>
      </c>
      <c r="I129" t="s">
        <v>104</v>
      </c>
    </row>
    <row r="130" spans="1:9">
      <c r="A130" t="s">
        <v>49</v>
      </c>
      <c r="B130" t="s">
        <v>4</v>
      </c>
      <c r="C130" t="s">
        <v>66</v>
      </c>
      <c r="D130" t="s">
        <v>6</v>
      </c>
      <c r="E130" t="s">
        <v>7</v>
      </c>
      <c r="F130" s="1">
        <v>47986</v>
      </c>
      <c r="G130" s="2">
        <v>0.2673611111111111</v>
      </c>
      <c r="H130" t="s">
        <v>84</v>
      </c>
      <c r="I130" t="s">
        <v>82</v>
      </c>
    </row>
    <row r="131" spans="1:9">
      <c r="A131" t="s">
        <v>49</v>
      </c>
      <c r="B131" t="s">
        <v>4</v>
      </c>
      <c r="C131" t="s">
        <v>66</v>
      </c>
      <c r="D131" t="s">
        <v>6</v>
      </c>
      <c r="E131" t="s">
        <v>7</v>
      </c>
      <c r="F131" s="1">
        <v>48154</v>
      </c>
      <c r="G131" s="2">
        <v>0.52083333333333337</v>
      </c>
      <c r="H131" t="s">
        <v>82</v>
      </c>
      <c r="I131" t="s">
        <v>82</v>
      </c>
    </row>
    <row r="132" spans="1:9">
      <c r="A132" t="s">
        <v>46</v>
      </c>
      <c r="B132" t="s">
        <v>13</v>
      </c>
      <c r="C132" t="s">
        <v>85</v>
      </c>
      <c r="D132" t="s">
        <v>6</v>
      </c>
      <c r="E132" t="s">
        <v>80</v>
      </c>
      <c r="F132" s="1">
        <v>48169</v>
      </c>
      <c r="G132" s="2"/>
      <c r="H132" t="s">
        <v>112</v>
      </c>
      <c r="I132" t="s">
        <v>112</v>
      </c>
    </row>
    <row r="133" spans="1:9">
      <c r="A133" t="s">
        <v>50</v>
      </c>
      <c r="B133" t="s">
        <v>13</v>
      </c>
      <c r="C133" t="s">
        <v>14</v>
      </c>
      <c r="D133" t="s">
        <v>15</v>
      </c>
      <c r="E133" t="s">
        <v>7</v>
      </c>
      <c r="F133" s="1">
        <v>48190</v>
      </c>
      <c r="G133" s="2">
        <v>0.38680555555555557</v>
      </c>
      <c r="H133" t="s">
        <v>97</v>
      </c>
      <c r="I133" t="s">
        <v>97</v>
      </c>
    </row>
    <row r="134" spans="1:9">
      <c r="A134" t="s">
        <v>51</v>
      </c>
      <c r="B134" t="s">
        <v>13</v>
      </c>
      <c r="C134" t="s">
        <v>17</v>
      </c>
      <c r="D134" t="s">
        <v>15</v>
      </c>
      <c r="E134" t="s">
        <v>7</v>
      </c>
      <c r="F134" s="1">
        <v>48331</v>
      </c>
      <c r="G134" s="2">
        <v>0.87013888888888891</v>
      </c>
      <c r="H134" t="s">
        <v>101</v>
      </c>
      <c r="I134" t="s">
        <v>101</v>
      </c>
    </row>
    <row r="135" spans="1:9">
      <c r="A135" t="s">
        <v>51</v>
      </c>
      <c r="B135" t="s">
        <v>13</v>
      </c>
      <c r="C135" t="s">
        <v>14</v>
      </c>
      <c r="D135" t="s">
        <v>15</v>
      </c>
      <c r="E135" t="s">
        <v>7</v>
      </c>
      <c r="F135" s="1">
        <v>48376</v>
      </c>
      <c r="G135" s="2">
        <v>4.1666666666666666E-3</v>
      </c>
      <c r="H135" t="s">
        <v>110</v>
      </c>
      <c r="I135" t="s">
        <v>101</v>
      </c>
    </row>
    <row r="136" spans="1:9">
      <c r="A136" t="s">
        <v>26</v>
      </c>
      <c r="B136" t="s">
        <v>13</v>
      </c>
      <c r="C136" t="s">
        <v>27</v>
      </c>
      <c r="D136" t="s">
        <v>15</v>
      </c>
      <c r="E136" t="s">
        <v>7</v>
      </c>
      <c r="F136" s="1">
        <v>48454</v>
      </c>
      <c r="G136" s="2">
        <v>0.93888888888888899</v>
      </c>
      <c r="H136" t="s">
        <v>106</v>
      </c>
      <c r="I136" t="s">
        <v>106</v>
      </c>
    </row>
    <row r="137" spans="1:9">
      <c r="A137" t="s">
        <v>47</v>
      </c>
      <c r="B137" t="s">
        <v>13</v>
      </c>
      <c r="C137" t="s">
        <v>14</v>
      </c>
      <c r="D137" t="s">
        <v>15</v>
      </c>
      <c r="E137" t="s">
        <v>9</v>
      </c>
      <c r="F137" s="1">
        <v>48520</v>
      </c>
      <c r="G137" s="2"/>
      <c r="H137" t="s">
        <v>97</v>
      </c>
      <c r="I137" t="s">
        <v>97</v>
      </c>
    </row>
    <row r="138" spans="1:9">
      <c r="A138" t="s">
        <v>51</v>
      </c>
      <c r="B138" t="s">
        <v>13</v>
      </c>
      <c r="C138" t="s">
        <v>17</v>
      </c>
      <c r="D138" t="s">
        <v>15</v>
      </c>
      <c r="E138" t="s">
        <v>7</v>
      </c>
      <c r="F138" s="1">
        <v>48555</v>
      </c>
      <c r="G138" s="2">
        <v>0.59583333333333333</v>
      </c>
      <c r="H138" t="s">
        <v>101</v>
      </c>
      <c r="I138" t="s">
        <v>101</v>
      </c>
    </row>
    <row r="139" spans="1:9">
      <c r="A139" t="s">
        <v>26</v>
      </c>
      <c r="B139" t="s">
        <v>13</v>
      </c>
      <c r="C139" t="s">
        <v>25</v>
      </c>
      <c r="D139" t="s">
        <v>15</v>
      </c>
      <c r="E139" t="s">
        <v>7</v>
      </c>
      <c r="F139" s="1">
        <v>48558</v>
      </c>
      <c r="G139" s="2">
        <v>0.5180555555555556</v>
      </c>
      <c r="H139" t="s">
        <v>113</v>
      </c>
      <c r="I139" t="s">
        <v>106</v>
      </c>
    </row>
    <row r="140" spans="1:9">
      <c r="A140" t="s">
        <v>52</v>
      </c>
      <c r="B140" t="s">
        <v>13</v>
      </c>
      <c r="C140" t="s">
        <v>19</v>
      </c>
      <c r="D140" t="s">
        <v>15</v>
      </c>
      <c r="E140" t="s">
        <v>7</v>
      </c>
      <c r="F140" s="1">
        <v>48692</v>
      </c>
      <c r="G140" s="2">
        <v>0.67083333333333339</v>
      </c>
      <c r="H140" t="s">
        <v>92</v>
      </c>
      <c r="I140" t="s">
        <v>92</v>
      </c>
    </row>
    <row r="141" spans="1:9">
      <c r="A141" t="s">
        <v>26</v>
      </c>
      <c r="B141" t="s">
        <v>13</v>
      </c>
      <c r="C141" t="s">
        <v>27</v>
      </c>
      <c r="D141" t="s">
        <v>15</v>
      </c>
      <c r="E141" t="s">
        <v>7</v>
      </c>
      <c r="F141" s="1">
        <v>48715</v>
      </c>
      <c r="G141" s="2">
        <v>9.6527777777777768E-2</v>
      </c>
      <c r="H141" t="s">
        <v>106</v>
      </c>
      <c r="I141" t="s">
        <v>106</v>
      </c>
    </row>
    <row r="142" spans="1:9">
      <c r="A142" t="s">
        <v>52</v>
      </c>
      <c r="B142" t="s">
        <v>13</v>
      </c>
      <c r="C142" t="s">
        <v>17</v>
      </c>
      <c r="D142" t="s">
        <v>15</v>
      </c>
      <c r="E142" t="s">
        <v>7</v>
      </c>
      <c r="F142" s="1">
        <v>48823</v>
      </c>
      <c r="G142" s="2">
        <v>0.20625000000000002</v>
      </c>
      <c r="H142" t="s">
        <v>111</v>
      </c>
      <c r="I142" t="s">
        <v>92</v>
      </c>
    </row>
    <row r="143" spans="1:9">
      <c r="A143" t="s">
        <v>52</v>
      </c>
      <c r="B143" t="s">
        <v>13</v>
      </c>
      <c r="C143" t="s">
        <v>19</v>
      </c>
      <c r="D143" t="s">
        <v>15</v>
      </c>
      <c r="E143" t="s">
        <v>7</v>
      </c>
      <c r="F143" s="1">
        <v>48926</v>
      </c>
      <c r="G143" s="2">
        <v>8.6805555555555566E-2</v>
      </c>
      <c r="H143" t="s">
        <v>92</v>
      </c>
      <c r="I143" t="s">
        <v>92</v>
      </c>
    </row>
    <row r="144" spans="1:9">
      <c r="A144" t="s">
        <v>53</v>
      </c>
      <c r="B144" t="s">
        <v>13</v>
      </c>
      <c r="C144" t="s">
        <v>21</v>
      </c>
      <c r="D144" t="s">
        <v>15</v>
      </c>
      <c r="E144" t="s">
        <v>7</v>
      </c>
      <c r="F144" s="1">
        <v>49087</v>
      </c>
      <c r="G144" s="2">
        <v>0.17152777777777775</v>
      </c>
      <c r="H144" t="s">
        <v>98</v>
      </c>
      <c r="I144" t="s">
        <v>98</v>
      </c>
    </row>
    <row r="145" spans="1:9">
      <c r="A145" t="s">
        <v>28</v>
      </c>
      <c r="B145" t="s">
        <v>13</v>
      </c>
      <c r="C145" t="s">
        <v>29</v>
      </c>
      <c r="D145" t="s">
        <v>15</v>
      </c>
      <c r="E145" t="s">
        <v>7</v>
      </c>
      <c r="F145" s="1">
        <v>49195</v>
      </c>
      <c r="G145" s="2">
        <v>0.99930555555555556</v>
      </c>
      <c r="H145" t="s">
        <v>94</v>
      </c>
      <c r="I145" t="s">
        <v>94</v>
      </c>
    </row>
    <row r="146" spans="1:9">
      <c r="A146" t="s">
        <v>37</v>
      </c>
      <c r="B146" t="s">
        <v>13</v>
      </c>
      <c r="C146" t="s">
        <v>17</v>
      </c>
      <c r="D146" t="s">
        <v>15</v>
      </c>
      <c r="E146" t="s">
        <v>9</v>
      </c>
      <c r="F146" s="1">
        <v>49233</v>
      </c>
      <c r="G146" s="2"/>
      <c r="H146" t="s">
        <v>101</v>
      </c>
      <c r="I146" t="s">
        <v>101</v>
      </c>
    </row>
    <row r="147" spans="1:9">
      <c r="A147" t="s">
        <v>53</v>
      </c>
      <c r="B147" t="s">
        <v>13</v>
      </c>
      <c r="C147" t="s">
        <v>19</v>
      </c>
      <c r="D147" t="s">
        <v>15</v>
      </c>
      <c r="E147" t="s">
        <v>7</v>
      </c>
      <c r="F147" s="1">
        <v>49238</v>
      </c>
      <c r="G147" s="2">
        <v>0.30694444444444441</v>
      </c>
      <c r="H147" t="s">
        <v>99</v>
      </c>
      <c r="I147" t="s">
        <v>98</v>
      </c>
    </row>
    <row r="148" spans="1:9">
      <c r="A148" t="s">
        <v>53</v>
      </c>
      <c r="B148" t="s">
        <v>13</v>
      </c>
      <c r="C148" t="s">
        <v>21</v>
      </c>
      <c r="D148" t="s">
        <v>15</v>
      </c>
      <c r="E148" t="s">
        <v>7</v>
      </c>
      <c r="F148" s="1">
        <v>49316</v>
      </c>
      <c r="G148" s="2">
        <v>2.9166666666666664E-2</v>
      </c>
      <c r="H148" t="s">
        <v>98</v>
      </c>
      <c r="I148" t="s">
        <v>98</v>
      </c>
    </row>
    <row r="149" spans="1:9">
      <c r="A149" t="s">
        <v>28</v>
      </c>
      <c r="B149" t="s">
        <v>13</v>
      </c>
      <c r="C149" t="s">
        <v>27</v>
      </c>
      <c r="D149" t="s">
        <v>15</v>
      </c>
      <c r="E149" t="s">
        <v>7</v>
      </c>
      <c r="F149" s="1">
        <v>49337</v>
      </c>
      <c r="G149" s="2">
        <v>0.88402777777777775</v>
      </c>
      <c r="H149" t="s">
        <v>114</v>
      </c>
      <c r="I149" t="s">
        <v>94</v>
      </c>
    </row>
    <row r="150" spans="1:9">
      <c r="A150" t="s">
        <v>28</v>
      </c>
      <c r="B150" t="s">
        <v>13</v>
      </c>
      <c r="C150" t="s">
        <v>29</v>
      </c>
      <c r="D150" t="s">
        <v>15</v>
      </c>
      <c r="E150" t="s">
        <v>7</v>
      </c>
      <c r="F150" s="1">
        <v>49457</v>
      </c>
      <c r="G150" s="2">
        <v>0.98402777777777783</v>
      </c>
      <c r="H150" t="s">
        <v>94</v>
      </c>
      <c r="I150" t="s">
        <v>94</v>
      </c>
    </row>
    <row r="151" spans="1:9">
      <c r="A151" t="s">
        <v>54</v>
      </c>
      <c r="B151" t="s">
        <v>13</v>
      </c>
      <c r="C151" t="s">
        <v>23</v>
      </c>
      <c r="D151" t="s">
        <v>15</v>
      </c>
      <c r="E151" t="s">
        <v>7</v>
      </c>
      <c r="F151" s="1">
        <v>49474</v>
      </c>
      <c r="G151" s="2">
        <v>0.40625</v>
      </c>
      <c r="H151" t="s">
        <v>103</v>
      </c>
      <c r="I151" t="s">
        <v>103</v>
      </c>
    </row>
    <row r="152" spans="1:9">
      <c r="A152" t="s">
        <v>55</v>
      </c>
      <c r="B152" t="s">
        <v>13</v>
      </c>
      <c r="C152" t="s">
        <v>25</v>
      </c>
      <c r="D152" t="s">
        <v>15</v>
      </c>
      <c r="E152" t="s">
        <v>7</v>
      </c>
      <c r="F152" s="1">
        <v>49843</v>
      </c>
      <c r="G152" s="2">
        <v>9.5138888888888884E-2</v>
      </c>
      <c r="H152" t="s">
        <v>104</v>
      </c>
      <c r="I152" t="s">
        <v>104</v>
      </c>
    </row>
    <row r="153" spans="1:9">
      <c r="A153" t="s">
        <v>30</v>
      </c>
      <c r="B153" t="s">
        <v>13</v>
      </c>
      <c r="C153" t="s">
        <v>31</v>
      </c>
      <c r="D153" t="s">
        <v>15</v>
      </c>
      <c r="E153" t="s">
        <v>7</v>
      </c>
      <c r="F153" s="1">
        <v>49982</v>
      </c>
      <c r="G153" s="2">
        <v>0.88750000000000007</v>
      </c>
      <c r="H153" t="s">
        <v>100</v>
      </c>
      <c r="I153" t="s">
        <v>100</v>
      </c>
    </row>
    <row r="154" spans="1:9">
      <c r="A154" t="s">
        <v>30</v>
      </c>
      <c r="B154" t="s">
        <v>13</v>
      </c>
      <c r="C154" t="s">
        <v>29</v>
      </c>
      <c r="D154" t="s">
        <v>15</v>
      </c>
      <c r="E154" t="s">
        <v>7</v>
      </c>
      <c r="F154" s="1">
        <v>50062</v>
      </c>
      <c r="G154" s="2">
        <v>0.54722222222222217</v>
      </c>
      <c r="H154" t="s">
        <v>115</v>
      </c>
      <c r="I154" t="s">
        <v>100</v>
      </c>
    </row>
    <row r="155" spans="1:9">
      <c r="A155" t="s">
        <v>38</v>
      </c>
      <c r="B155" t="s">
        <v>13</v>
      </c>
      <c r="C155" t="s">
        <v>19</v>
      </c>
      <c r="D155" t="s">
        <v>15</v>
      </c>
      <c r="E155" t="s">
        <v>9</v>
      </c>
      <c r="F155" s="1">
        <v>50093</v>
      </c>
      <c r="G155" s="2"/>
      <c r="H155" t="s">
        <v>92</v>
      </c>
      <c r="I155" t="s">
        <v>92</v>
      </c>
    </row>
    <row r="156" spans="1:9">
      <c r="A156" t="s">
        <v>56</v>
      </c>
      <c r="B156" t="s">
        <v>13</v>
      </c>
      <c r="C156" t="s">
        <v>27</v>
      </c>
      <c r="D156" t="s">
        <v>15</v>
      </c>
      <c r="E156" t="s">
        <v>7</v>
      </c>
      <c r="F156" s="1">
        <v>50206</v>
      </c>
      <c r="G156" s="2">
        <v>0.43333333333333335</v>
      </c>
      <c r="H156" t="s">
        <v>106</v>
      </c>
      <c r="I156" t="s">
        <v>106</v>
      </c>
    </row>
    <row r="157" spans="1:9">
      <c r="A157" t="s">
        <v>30</v>
      </c>
      <c r="B157" t="s">
        <v>13</v>
      </c>
      <c r="C157" t="s">
        <v>31</v>
      </c>
      <c r="D157" t="s">
        <v>15</v>
      </c>
      <c r="E157" t="s">
        <v>7</v>
      </c>
      <c r="F157" s="1">
        <v>50242</v>
      </c>
      <c r="G157" s="2">
        <v>0.11527777777777777</v>
      </c>
      <c r="H157" t="s">
        <v>100</v>
      </c>
      <c r="I157" t="s">
        <v>100</v>
      </c>
    </row>
    <row r="158" spans="1:9">
      <c r="A158" t="s">
        <v>57</v>
      </c>
      <c r="B158" t="s">
        <v>13</v>
      </c>
      <c r="C158" t="s">
        <v>29</v>
      </c>
      <c r="D158" t="s">
        <v>15</v>
      </c>
      <c r="E158" t="s">
        <v>7</v>
      </c>
      <c r="F158" s="1">
        <v>50575</v>
      </c>
      <c r="G158" s="2">
        <v>0.89861111111111114</v>
      </c>
      <c r="H158" t="s">
        <v>94</v>
      </c>
      <c r="I158" t="s">
        <v>94</v>
      </c>
    </row>
    <row r="159" spans="1:9">
      <c r="A159" t="s">
        <v>58</v>
      </c>
      <c r="B159" t="s">
        <v>13</v>
      </c>
      <c r="C159" t="s">
        <v>31</v>
      </c>
      <c r="D159" t="s">
        <v>15</v>
      </c>
      <c r="E159" t="s">
        <v>7</v>
      </c>
      <c r="F159" s="1">
        <v>50967</v>
      </c>
      <c r="G159" s="2">
        <v>0.22777777777777777</v>
      </c>
      <c r="H159" t="s">
        <v>100</v>
      </c>
      <c r="I159" t="s">
        <v>100</v>
      </c>
    </row>
    <row r="160" spans="1:9">
      <c r="A160" t="s">
        <v>10</v>
      </c>
      <c r="B160" t="s">
        <v>13</v>
      </c>
      <c r="C160" t="s">
        <v>32</v>
      </c>
      <c r="D160" t="s">
        <v>15</v>
      </c>
      <c r="E160" t="s">
        <v>7</v>
      </c>
      <c r="F160" s="1">
        <v>51072</v>
      </c>
      <c r="G160" s="2">
        <v>0.36874999999999997</v>
      </c>
      <c r="H160" t="s">
        <v>102</v>
      </c>
      <c r="I160" t="s">
        <v>102</v>
      </c>
    </row>
    <row r="161" spans="1:9">
      <c r="F161" s="1"/>
      <c r="G161" s="2"/>
    </row>
    <row r="162" spans="1:9">
      <c r="A162" t="s">
        <v>39</v>
      </c>
      <c r="B162" t="s">
        <v>13</v>
      </c>
      <c r="C162" t="s">
        <v>21</v>
      </c>
      <c r="D162" t="s">
        <v>15</v>
      </c>
      <c r="E162" t="s">
        <v>9</v>
      </c>
      <c r="F162" s="1">
        <v>51151</v>
      </c>
      <c r="G162" s="2"/>
      <c r="H162" t="s">
        <v>98</v>
      </c>
      <c r="I162" t="s">
        <v>98</v>
      </c>
    </row>
    <row r="163" spans="1:9">
      <c r="A163" t="s">
        <v>10</v>
      </c>
      <c r="B163" t="s">
        <v>13</v>
      </c>
      <c r="C163" t="s">
        <v>31</v>
      </c>
      <c r="D163" t="s">
        <v>15</v>
      </c>
      <c r="E163" t="s">
        <v>7</v>
      </c>
      <c r="F163" s="1">
        <v>51254</v>
      </c>
      <c r="G163" s="2">
        <v>0.50763888888888886</v>
      </c>
      <c r="H163" t="s">
        <v>116</v>
      </c>
      <c r="I163" t="s">
        <v>102</v>
      </c>
    </row>
    <row r="164" spans="1:9">
      <c r="A164" t="s">
        <v>10</v>
      </c>
      <c r="B164" t="s">
        <v>13</v>
      </c>
      <c r="C164" t="s">
        <v>32</v>
      </c>
      <c r="D164" t="s">
        <v>15</v>
      </c>
      <c r="E164" t="s">
        <v>7</v>
      </c>
      <c r="F164" s="1">
        <v>51333</v>
      </c>
      <c r="G164" s="2">
        <v>9.0277777777777776E-2</v>
      </c>
      <c r="H164" t="s">
        <v>102</v>
      </c>
      <c r="I164" t="s">
        <v>102</v>
      </c>
    </row>
    <row r="165" spans="1:9">
      <c r="A165" t="s">
        <v>8</v>
      </c>
      <c r="B165" t="s">
        <v>13</v>
      </c>
      <c r="C165" t="s">
        <v>32</v>
      </c>
      <c r="D165" t="s">
        <v>15</v>
      </c>
      <c r="E165" t="s">
        <v>7</v>
      </c>
      <c r="F165" s="1">
        <v>51387</v>
      </c>
      <c r="G165" s="2">
        <v>0.36319444444444443</v>
      </c>
      <c r="H165" t="s">
        <v>102</v>
      </c>
      <c r="I165" t="s">
        <v>102</v>
      </c>
    </row>
    <row r="166" spans="1:9">
      <c r="A166" t="s">
        <v>48</v>
      </c>
      <c r="B166" t="s">
        <v>13</v>
      </c>
      <c r="C166" t="s">
        <v>34</v>
      </c>
      <c r="D166" t="s">
        <v>15</v>
      </c>
      <c r="E166" t="s">
        <v>7</v>
      </c>
      <c r="F166" s="1">
        <v>51800</v>
      </c>
      <c r="G166" s="2">
        <v>0.53541666666666665</v>
      </c>
      <c r="H166" t="s">
        <v>91</v>
      </c>
      <c r="I166" t="s">
        <v>91</v>
      </c>
    </row>
    <row r="167" spans="1:9">
      <c r="A167" t="s">
        <v>33</v>
      </c>
      <c r="B167" t="s">
        <v>13</v>
      </c>
      <c r="C167" t="s">
        <v>34</v>
      </c>
      <c r="D167" t="s">
        <v>15</v>
      </c>
      <c r="E167" t="s">
        <v>7</v>
      </c>
      <c r="F167" s="1">
        <v>52179</v>
      </c>
      <c r="G167" s="2">
        <v>9.9999999999999992E-2</v>
      </c>
      <c r="H167" t="s">
        <v>91</v>
      </c>
      <c r="I167" t="s">
        <v>91</v>
      </c>
    </row>
    <row r="168" spans="1:9">
      <c r="A168" t="s">
        <v>49</v>
      </c>
      <c r="B168" t="s">
        <v>13</v>
      </c>
      <c r="C168" t="s">
        <v>36</v>
      </c>
      <c r="D168" t="s">
        <v>15</v>
      </c>
      <c r="E168" t="s">
        <v>7</v>
      </c>
      <c r="F168" s="1">
        <v>52187</v>
      </c>
      <c r="G168" s="2">
        <v>0.31458333333333333</v>
      </c>
      <c r="H168" t="s">
        <v>95</v>
      </c>
      <c r="I168" t="s">
        <v>95</v>
      </c>
    </row>
    <row r="169" spans="1:9">
      <c r="A169" t="s">
        <v>40</v>
      </c>
      <c r="B169" t="s">
        <v>13</v>
      </c>
      <c r="C169" t="s">
        <v>23</v>
      </c>
      <c r="D169" t="s">
        <v>15</v>
      </c>
      <c r="E169" t="s">
        <v>9</v>
      </c>
      <c r="F169" s="1">
        <v>52190</v>
      </c>
      <c r="G169" s="2"/>
      <c r="H169" t="s">
        <v>103</v>
      </c>
      <c r="I169" t="s">
        <v>103</v>
      </c>
    </row>
    <row r="170" spans="1:9">
      <c r="A170" t="s">
        <v>49</v>
      </c>
      <c r="B170" t="s">
        <v>4</v>
      </c>
      <c r="C170" t="s">
        <v>66</v>
      </c>
      <c r="D170" t="s">
        <v>6</v>
      </c>
      <c r="E170" t="s">
        <v>7</v>
      </c>
      <c r="F170" s="1">
        <v>52275</v>
      </c>
      <c r="G170" s="2">
        <v>8.1250000000000003E-2</v>
      </c>
      <c r="H170" t="s">
        <v>82</v>
      </c>
      <c r="I170" t="s">
        <v>82</v>
      </c>
    </row>
    <row r="171" spans="1:9">
      <c r="A171" t="s">
        <v>49</v>
      </c>
      <c r="B171" t="s">
        <v>4</v>
      </c>
      <c r="C171" t="s">
        <v>66</v>
      </c>
      <c r="D171" t="s">
        <v>6</v>
      </c>
      <c r="E171" t="s">
        <v>7</v>
      </c>
      <c r="F171" s="1">
        <v>52412</v>
      </c>
      <c r="G171" s="2">
        <v>0.80972222222222223</v>
      </c>
      <c r="H171" t="s">
        <v>84</v>
      </c>
      <c r="I171" t="s">
        <v>82</v>
      </c>
    </row>
    <row r="172" spans="1:9">
      <c r="A172" t="s">
        <v>49</v>
      </c>
      <c r="B172" t="s">
        <v>4</v>
      </c>
      <c r="C172" t="s">
        <v>66</v>
      </c>
      <c r="D172" t="s">
        <v>6</v>
      </c>
      <c r="E172" t="s">
        <v>7</v>
      </c>
      <c r="F172" s="1">
        <v>52513</v>
      </c>
      <c r="G172" s="2">
        <v>0.9902777777777777</v>
      </c>
      <c r="H172" t="s">
        <v>82</v>
      </c>
      <c r="I172" t="s">
        <v>82</v>
      </c>
    </row>
    <row r="173" spans="1:9">
      <c r="A173" t="s">
        <v>50</v>
      </c>
      <c r="B173" t="s">
        <v>13</v>
      </c>
      <c r="C173" t="s">
        <v>14</v>
      </c>
      <c r="D173" t="s">
        <v>15</v>
      </c>
      <c r="E173" t="s">
        <v>7</v>
      </c>
      <c r="F173" s="1">
        <v>52556</v>
      </c>
      <c r="G173" s="2">
        <v>0.4284722222222222</v>
      </c>
      <c r="H173" t="s">
        <v>97</v>
      </c>
      <c r="I173" t="s">
        <v>97</v>
      </c>
    </row>
    <row r="174" spans="1:9">
      <c r="A174" t="s">
        <v>51</v>
      </c>
      <c r="B174" t="s">
        <v>13</v>
      </c>
      <c r="C174" t="s">
        <v>17</v>
      </c>
      <c r="D174" t="s">
        <v>15</v>
      </c>
      <c r="E174" t="s">
        <v>7</v>
      </c>
      <c r="F174" s="1">
        <v>52679</v>
      </c>
      <c r="G174" s="2">
        <v>0.5708333333333333</v>
      </c>
      <c r="H174" t="s">
        <v>101</v>
      </c>
      <c r="I174" t="s">
        <v>101</v>
      </c>
    </row>
    <row r="175" spans="1:9">
      <c r="A175" t="s">
        <v>51</v>
      </c>
      <c r="B175" t="s">
        <v>13</v>
      </c>
      <c r="C175" t="s">
        <v>14</v>
      </c>
      <c r="D175" t="s">
        <v>15</v>
      </c>
      <c r="E175" t="s">
        <v>7</v>
      </c>
      <c r="F175" s="1">
        <v>52807</v>
      </c>
      <c r="G175" s="2">
        <v>0.62152777777777779</v>
      </c>
      <c r="H175" t="s">
        <v>110</v>
      </c>
      <c r="I175" t="s">
        <v>101</v>
      </c>
    </row>
    <row r="176" spans="1:9">
      <c r="A176" t="s">
        <v>51</v>
      </c>
      <c r="B176" t="s">
        <v>13</v>
      </c>
      <c r="C176" t="s">
        <v>17</v>
      </c>
      <c r="D176" t="s">
        <v>15</v>
      </c>
      <c r="E176" t="s">
        <v>7</v>
      </c>
      <c r="F176" s="1">
        <v>52915</v>
      </c>
      <c r="G176" s="2">
        <v>0.96597222222222223</v>
      </c>
      <c r="H176" t="s">
        <v>101</v>
      </c>
      <c r="I176" t="s">
        <v>101</v>
      </c>
    </row>
    <row r="177" spans="1:9">
      <c r="A177" t="s">
        <v>35</v>
      </c>
      <c r="B177" t="s">
        <v>13</v>
      </c>
      <c r="C177" t="s">
        <v>36</v>
      </c>
      <c r="D177" t="s">
        <v>15</v>
      </c>
      <c r="E177" t="s">
        <v>7</v>
      </c>
      <c r="F177" s="1">
        <v>52981</v>
      </c>
      <c r="G177" s="2">
        <v>0.85277777777777775</v>
      </c>
      <c r="H177" t="s">
        <v>95</v>
      </c>
      <c r="I177" t="s">
        <v>95</v>
      </c>
    </row>
    <row r="178" spans="1:9">
      <c r="A178" t="s">
        <v>86</v>
      </c>
      <c r="B178" t="s">
        <v>13</v>
      </c>
      <c r="C178" t="s">
        <v>14</v>
      </c>
      <c r="D178" t="s">
        <v>15</v>
      </c>
      <c r="E178" t="s">
        <v>9</v>
      </c>
      <c r="F178" s="1">
        <v>53010</v>
      </c>
      <c r="G178" s="2"/>
      <c r="H178" t="s">
        <v>97</v>
      </c>
      <c r="I178" t="s">
        <v>97</v>
      </c>
    </row>
    <row r="179" spans="1:9">
      <c r="A179" t="s">
        <v>41</v>
      </c>
      <c r="B179" t="s">
        <v>13</v>
      </c>
      <c r="C179" t="s">
        <v>25</v>
      </c>
      <c r="D179" t="s">
        <v>15</v>
      </c>
      <c r="E179" t="s">
        <v>9</v>
      </c>
      <c r="F179" s="1">
        <v>53047</v>
      </c>
      <c r="G179" s="2"/>
      <c r="H179" t="s">
        <v>104</v>
      </c>
      <c r="I179" t="s">
        <v>104</v>
      </c>
    </row>
    <row r="180" spans="1:9">
      <c r="A180" t="s">
        <v>52</v>
      </c>
      <c r="B180" t="s">
        <v>13</v>
      </c>
      <c r="C180" t="s">
        <v>19</v>
      </c>
      <c r="D180" t="s">
        <v>15</v>
      </c>
      <c r="E180" t="s">
        <v>7</v>
      </c>
      <c r="F180" s="1">
        <v>53054</v>
      </c>
      <c r="G180" s="2">
        <v>0.50069444444444444</v>
      </c>
      <c r="H180" t="s">
        <v>92</v>
      </c>
      <c r="I180" t="s">
        <v>92</v>
      </c>
    </row>
    <row r="181" spans="1:9">
      <c r="A181" t="s">
        <v>35</v>
      </c>
      <c r="B181" t="s">
        <v>13</v>
      </c>
      <c r="C181" t="s">
        <v>34</v>
      </c>
      <c r="D181" t="s">
        <v>15</v>
      </c>
      <c r="E181" t="s">
        <v>7</v>
      </c>
      <c r="F181" s="1">
        <v>53106</v>
      </c>
      <c r="G181" s="2">
        <v>7.9166666666666663E-2</v>
      </c>
      <c r="H181" t="s">
        <v>96</v>
      </c>
      <c r="I181" t="s">
        <v>95</v>
      </c>
    </row>
    <row r="182" spans="1:9">
      <c r="A182" t="s">
        <v>35</v>
      </c>
      <c r="B182" t="s">
        <v>13</v>
      </c>
      <c r="C182" t="s">
        <v>36</v>
      </c>
      <c r="D182" t="s">
        <v>15</v>
      </c>
      <c r="E182" t="s">
        <v>7</v>
      </c>
      <c r="F182" s="1">
        <v>53254</v>
      </c>
      <c r="G182" s="2">
        <v>7.1527777777777787E-2</v>
      </c>
      <c r="H182" t="s">
        <v>95</v>
      </c>
      <c r="I182" t="s">
        <v>95</v>
      </c>
    </row>
    <row r="183" spans="1:9">
      <c r="A183" t="s">
        <v>53</v>
      </c>
      <c r="B183" t="s">
        <v>13</v>
      </c>
      <c r="C183" t="s">
        <v>21</v>
      </c>
      <c r="D183" t="s">
        <v>15</v>
      </c>
      <c r="E183" t="s">
        <v>7</v>
      </c>
      <c r="F183" s="1">
        <v>53450</v>
      </c>
      <c r="G183" s="2">
        <v>0.3034722222222222</v>
      </c>
      <c r="H183" t="s">
        <v>98</v>
      </c>
      <c r="I183" t="s">
        <v>98</v>
      </c>
    </row>
    <row r="184" spans="1:9">
      <c r="A184" t="s">
        <v>35</v>
      </c>
      <c r="B184" t="s">
        <v>4</v>
      </c>
      <c r="C184" t="s">
        <v>66</v>
      </c>
      <c r="D184" t="s">
        <v>6</v>
      </c>
      <c r="E184" t="s">
        <v>7</v>
      </c>
      <c r="F184" s="1">
        <v>53693</v>
      </c>
      <c r="G184" s="2">
        <v>0.5444444444444444</v>
      </c>
      <c r="H184" t="s">
        <v>82</v>
      </c>
      <c r="I184" t="s">
        <v>82</v>
      </c>
    </row>
    <row r="185" spans="1:9">
      <c r="A185" t="s">
        <v>42</v>
      </c>
      <c r="B185" t="s">
        <v>13</v>
      </c>
      <c r="C185" t="s">
        <v>27</v>
      </c>
      <c r="D185" t="s">
        <v>15</v>
      </c>
      <c r="E185" t="s">
        <v>9</v>
      </c>
      <c r="F185" s="1">
        <v>53789</v>
      </c>
      <c r="G185" s="2"/>
      <c r="H185" t="s">
        <v>106</v>
      </c>
      <c r="I185" t="s">
        <v>106</v>
      </c>
    </row>
    <row r="186" spans="1:9">
      <c r="A186" t="s">
        <v>54</v>
      </c>
      <c r="B186" t="s">
        <v>13</v>
      </c>
      <c r="C186" t="s">
        <v>23</v>
      </c>
      <c r="D186" t="s">
        <v>15</v>
      </c>
      <c r="E186" t="s">
        <v>7</v>
      </c>
      <c r="F186" s="1">
        <v>53839</v>
      </c>
      <c r="G186" s="2">
        <v>0.42291666666666666</v>
      </c>
      <c r="H186" t="s">
        <v>103</v>
      </c>
      <c r="I186" t="s">
        <v>103</v>
      </c>
    </row>
    <row r="187" spans="1:9">
      <c r="A187" t="s">
        <v>12</v>
      </c>
      <c r="B187" t="s">
        <v>13</v>
      </c>
      <c r="C187" t="s">
        <v>14</v>
      </c>
      <c r="D187" t="s">
        <v>15</v>
      </c>
      <c r="E187" t="s">
        <v>7</v>
      </c>
      <c r="F187" s="1">
        <v>54037</v>
      </c>
      <c r="G187" s="2">
        <v>9.3055555555555558E-2</v>
      </c>
      <c r="H187" t="s">
        <v>97</v>
      </c>
      <c r="I187" t="s">
        <v>97</v>
      </c>
    </row>
    <row r="188" spans="1:9">
      <c r="A188" t="s">
        <v>55</v>
      </c>
      <c r="B188" t="s">
        <v>13</v>
      </c>
      <c r="C188" t="s">
        <v>25</v>
      </c>
      <c r="D188" t="s">
        <v>15</v>
      </c>
      <c r="E188" t="s">
        <v>7</v>
      </c>
      <c r="F188" s="1">
        <v>54209</v>
      </c>
      <c r="G188" s="2">
        <v>0.97222222222222221</v>
      </c>
      <c r="H188" t="s">
        <v>104</v>
      </c>
      <c r="I188" t="s">
        <v>104</v>
      </c>
    </row>
    <row r="189" spans="1:9">
      <c r="A189" t="s">
        <v>43</v>
      </c>
      <c r="B189" t="s">
        <v>13</v>
      </c>
      <c r="C189" t="s">
        <v>29</v>
      </c>
      <c r="D189" t="s">
        <v>15</v>
      </c>
      <c r="E189" t="s">
        <v>9</v>
      </c>
      <c r="F189" s="1">
        <v>54515</v>
      </c>
      <c r="G189" s="2"/>
      <c r="H189" t="s">
        <v>94</v>
      </c>
      <c r="I189" t="s">
        <v>94</v>
      </c>
    </row>
    <row r="190" spans="1:9">
      <c r="A190" t="s">
        <v>56</v>
      </c>
      <c r="B190" t="s">
        <v>13</v>
      </c>
      <c r="C190" t="s">
        <v>27</v>
      </c>
      <c r="D190" t="s">
        <v>15</v>
      </c>
      <c r="E190" t="s">
        <v>7</v>
      </c>
      <c r="F190" s="1">
        <v>54572</v>
      </c>
      <c r="G190" s="2">
        <v>0.86249999999999993</v>
      </c>
      <c r="H190" t="s">
        <v>106</v>
      </c>
      <c r="I190" t="s">
        <v>106</v>
      </c>
    </row>
    <row r="191" spans="1:9">
      <c r="A191" t="s">
        <v>57</v>
      </c>
      <c r="B191" t="s">
        <v>13</v>
      </c>
      <c r="C191" t="s">
        <v>29</v>
      </c>
      <c r="D191" t="s">
        <v>15</v>
      </c>
      <c r="E191" t="s">
        <v>7</v>
      </c>
      <c r="F191" s="1">
        <v>54703</v>
      </c>
      <c r="G191" s="2">
        <v>0.75624999999999998</v>
      </c>
      <c r="H191" t="s">
        <v>94</v>
      </c>
      <c r="I191" t="s">
        <v>94</v>
      </c>
    </row>
    <row r="192" spans="1:9">
      <c r="F192" s="1"/>
      <c r="G192" s="2"/>
    </row>
    <row r="193" spans="1:9">
      <c r="A193" t="s">
        <v>57</v>
      </c>
      <c r="B193" t="s">
        <v>13</v>
      </c>
      <c r="C193" t="s">
        <v>27</v>
      </c>
      <c r="D193" t="s">
        <v>15</v>
      </c>
      <c r="E193" t="s">
        <v>7</v>
      </c>
      <c r="F193" s="1">
        <v>54791</v>
      </c>
      <c r="G193" s="2">
        <v>0.82500000000000007</v>
      </c>
      <c r="H193" t="s">
        <v>114</v>
      </c>
      <c r="I193" t="s">
        <v>94</v>
      </c>
    </row>
    <row r="194" spans="1:9">
      <c r="A194" t="s">
        <v>16</v>
      </c>
      <c r="B194" t="s">
        <v>13</v>
      </c>
      <c r="C194" t="s">
        <v>17</v>
      </c>
      <c r="D194" t="s">
        <v>15</v>
      </c>
      <c r="E194" t="s">
        <v>7</v>
      </c>
      <c r="F194" s="1">
        <v>54821</v>
      </c>
      <c r="G194" s="2">
        <v>0.54999999999999993</v>
      </c>
      <c r="H194" t="s">
        <v>101</v>
      </c>
      <c r="I194" t="s">
        <v>101</v>
      </c>
    </row>
    <row r="195" spans="1:9">
      <c r="A195" t="s">
        <v>57</v>
      </c>
      <c r="B195" t="s">
        <v>13</v>
      </c>
      <c r="C195" t="s">
        <v>29</v>
      </c>
      <c r="D195" t="s">
        <v>15</v>
      </c>
      <c r="E195" t="s">
        <v>7</v>
      </c>
      <c r="F195" s="1">
        <v>54939</v>
      </c>
      <c r="G195" s="2">
        <v>0.45694444444444443</v>
      </c>
      <c r="H195" t="s">
        <v>94</v>
      </c>
      <c r="I195" t="s">
        <v>94</v>
      </c>
    </row>
    <row r="196" spans="1:9">
      <c r="A196" t="s">
        <v>58</v>
      </c>
      <c r="B196" t="s">
        <v>13</v>
      </c>
      <c r="C196" t="s">
        <v>31</v>
      </c>
      <c r="D196" t="s">
        <v>15</v>
      </c>
      <c r="E196" t="s">
        <v>7</v>
      </c>
      <c r="F196" s="1">
        <v>55089</v>
      </c>
      <c r="G196" s="2">
        <v>0.28472222222222221</v>
      </c>
      <c r="H196" t="s">
        <v>100</v>
      </c>
      <c r="I196" t="s">
        <v>100</v>
      </c>
    </row>
    <row r="197" spans="1:9">
      <c r="A197" t="s">
        <v>58</v>
      </c>
      <c r="B197" t="s">
        <v>13</v>
      </c>
      <c r="C197" t="s">
        <v>29</v>
      </c>
      <c r="D197" t="s">
        <v>15</v>
      </c>
      <c r="E197" t="s">
        <v>7</v>
      </c>
      <c r="F197" s="1">
        <v>55199</v>
      </c>
      <c r="G197" s="2">
        <v>0.4777777777777778</v>
      </c>
      <c r="H197" t="s">
        <v>115</v>
      </c>
      <c r="I197" t="s">
        <v>100</v>
      </c>
    </row>
    <row r="198" spans="1:9">
      <c r="A198" t="s">
        <v>44</v>
      </c>
      <c r="B198" t="s">
        <v>13</v>
      </c>
      <c r="C198" t="s">
        <v>31</v>
      </c>
      <c r="D198" t="s">
        <v>15</v>
      </c>
      <c r="E198" t="s">
        <v>9</v>
      </c>
      <c r="F198" s="1">
        <v>55312</v>
      </c>
      <c r="G198" s="2"/>
      <c r="H198" t="s">
        <v>100</v>
      </c>
      <c r="I198" t="s">
        <v>100</v>
      </c>
    </row>
    <row r="199" spans="1:9">
      <c r="A199" t="s">
        <v>58</v>
      </c>
      <c r="B199" t="s">
        <v>13</v>
      </c>
      <c r="C199" t="s">
        <v>31</v>
      </c>
      <c r="D199" t="s">
        <v>15</v>
      </c>
      <c r="E199" t="s">
        <v>7</v>
      </c>
      <c r="F199" s="1">
        <v>55329</v>
      </c>
      <c r="G199" s="2">
        <v>0.67083333333333339</v>
      </c>
      <c r="H199" t="s">
        <v>100</v>
      </c>
      <c r="I199" t="s">
        <v>100</v>
      </c>
    </row>
    <row r="200" spans="1:9">
      <c r="A200" t="s">
        <v>18</v>
      </c>
      <c r="B200" t="s">
        <v>13</v>
      </c>
      <c r="C200" t="s">
        <v>19</v>
      </c>
      <c r="D200" t="s">
        <v>15</v>
      </c>
      <c r="E200" t="s">
        <v>7</v>
      </c>
      <c r="F200" s="1">
        <v>55647</v>
      </c>
      <c r="G200" s="2">
        <v>0.2298611111111111</v>
      </c>
      <c r="H200" t="s">
        <v>92</v>
      </c>
      <c r="I200" t="s">
        <v>92</v>
      </c>
    </row>
    <row r="201" spans="1:9">
      <c r="A201" t="s">
        <v>18</v>
      </c>
      <c r="B201" t="s">
        <v>13</v>
      </c>
      <c r="C201" t="s">
        <v>17</v>
      </c>
      <c r="D201" t="s">
        <v>15</v>
      </c>
      <c r="E201" t="s">
        <v>7</v>
      </c>
      <c r="F201" s="1">
        <v>55717</v>
      </c>
      <c r="G201" s="2">
        <v>0.32777777777777778</v>
      </c>
      <c r="H201" t="s">
        <v>111</v>
      </c>
      <c r="I201" t="s">
        <v>92</v>
      </c>
    </row>
    <row r="202" spans="1:9">
      <c r="A202" t="s">
        <v>8</v>
      </c>
      <c r="B202" t="s">
        <v>13</v>
      </c>
      <c r="C202" t="s">
        <v>32</v>
      </c>
      <c r="D202" t="s">
        <v>15</v>
      </c>
      <c r="E202" t="s">
        <v>7</v>
      </c>
      <c r="F202" s="1">
        <v>55753</v>
      </c>
      <c r="G202" s="2">
        <v>0.27708333333333335</v>
      </c>
      <c r="H202" t="s">
        <v>102</v>
      </c>
      <c r="I202" t="s">
        <v>102</v>
      </c>
    </row>
    <row r="203" spans="1:9">
      <c r="A203" t="s">
        <v>18</v>
      </c>
      <c r="B203" t="s">
        <v>13</v>
      </c>
      <c r="C203" t="s">
        <v>19</v>
      </c>
      <c r="D203" t="s">
        <v>15</v>
      </c>
      <c r="E203" t="s">
        <v>7</v>
      </c>
      <c r="F203" s="1">
        <v>55909</v>
      </c>
      <c r="G203" s="2">
        <v>9.7222222222222224E-3</v>
      </c>
      <c r="H203" t="s">
        <v>92</v>
      </c>
      <c r="I203" t="s">
        <v>92</v>
      </c>
    </row>
    <row r="204" spans="1:9">
      <c r="A204" t="s">
        <v>48</v>
      </c>
      <c r="B204" t="s">
        <v>13</v>
      </c>
      <c r="C204" t="s">
        <v>34</v>
      </c>
      <c r="D204" t="s">
        <v>15</v>
      </c>
      <c r="E204" t="s">
        <v>7</v>
      </c>
      <c r="F204" s="1">
        <v>56167</v>
      </c>
      <c r="G204" s="2">
        <v>0.67499999999999993</v>
      </c>
      <c r="H204" t="s">
        <v>91</v>
      </c>
      <c r="I204" t="s">
        <v>91</v>
      </c>
    </row>
    <row r="205" spans="1:9">
      <c r="A205" t="s">
        <v>3</v>
      </c>
      <c r="B205" t="s">
        <v>13</v>
      </c>
      <c r="C205" t="s">
        <v>32</v>
      </c>
      <c r="D205" t="s">
        <v>15</v>
      </c>
      <c r="E205" t="s">
        <v>9</v>
      </c>
      <c r="F205" s="1">
        <v>56221</v>
      </c>
      <c r="G205" s="2"/>
      <c r="H205" t="s">
        <v>102</v>
      </c>
      <c r="I205" t="s">
        <v>102</v>
      </c>
    </row>
    <row r="206" spans="1:9">
      <c r="A206" t="s">
        <v>49</v>
      </c>
      <c r="B206" t="s">
        <v>13</v>
      </c>
      <c r="C206" t="s">
        <v>36</v>
      </c>
      <c r="D206" t="s">
        <v>15</v>
      </c>
      <c r="E206" t="s">
        <v>7</v>
      </c>
      <c r="F206" s="1">
        <v>56554</v>
      </c>
      <c r="G206" s="2">
        <v>6.9444444444444441E-3</v>
      </c>
      <c r="H206" t="s">
        <v>95</v>
      </c>
      <c r="I206" t="s">
        <v>95</v>
      </c>
    </row>
    <row r="207" spans="1:9">
      <c r="A207" t="s">
        <v>49</v>
      </c>
      <c r="B207" t="s">
        <v>4</v>
      </c>
      <c r="C207" t="s">
        <v>66</v>
      </c>
      <c r="D207" t="s">
        <v>6</v>
      </c>
      <c r="E207" t="s">
        <v>7</v>
      </c>
      <c r="F207" s="1">
        <v>56638</v>
      </c>
      <c r="G207" s="2">
        <v>0.34166666666666662</v>
      </c>
      <c r="H207" t="s">
        <v>82</v>
      </c>
      <c r="I207" t="s">
        <v>82</v>
      </c>
    </row>
    <row r="208" spans="1:9">
      <c r="A208" t="s">
        <v>50</v>
      </c>
      <c r="B208" t="s">
        <v>13</v>
      </c>
      <c r="C208" t="s">
        <v>14</v>
      </c>
      <c r="D208" t="s">
        <v>15</v>
      </c>
      <c r="E208" t="s">
        <v>7</v>
      </c>
      <c r="F208" s="1">
        <v>56681</v>
      </c>
      <c r="G208" s="2">
        <v>0.87777777777777777</v>
      </c>
      <c r="H208" t="s">
        <v>97</v>
      </c>
      <c r="I208" t="s">
        <v>97</v>
      </c>
    </row>
    <row r="209" spans="1:9">
      <c r="A209" t="s">
        <v>20</v>
      </c>
      <c r="B209" t="s">
        <v>13</v>
      </c>
      <c r="C209" t="s">
        <v>21</v>
      </c>
      <c r="D209" t="s">
        <v>15</v>
      </c>
      <c r="E209" t="s">
        <v>7</v>
      </c>
      <c r="F209" s="1">
        <v>56753</v>
      </c>
      <c r="G209" s="2">
        <v>0.38125000000000003</v>
      </c>
      <c r="H209" t="s">
        <v>98</v>
      </c>
      <c r="I209" t="s">
        <v>98</v>
      </c>
    </row>
    <row r="210" spans="1:9">
      <c r="A210" t="s">
        <v>50</v>
      </c>
      <c r="B210" t="s">
        <v>13</v>
      </c>
      <c r="C210" t="s">
        <v>36</v>
      </c>
      <c r="D210" t="s">
        <v>15</v>
      </c>
      <c r="E210" t="s">
        <v>7</v>
      </c>
      <c r="F210" s="1">
        <v>56777</v>
      </c>
      <c r="G210" s="2">
        <v>0.5444444444444444</v>
      </c>
      <c r="H210" t="s">
        <v>109</v>
      </c>
      <c r="I210" t="s">
        <v>97</v>
      </c>
    </row>
    <row r="211" spans="1:9">
      <c r="A211" t="s">
        <v>20</v>
      </c>
      <c r="B211" t="s">
        <v>13</v>
      </c>
      <c r="C211" t="s">
        <v>19</v>
      </c>
      <c r="D211" t="s">
        <v>15</v>
      </c>
      <c r="E211" t="s">
        <v>7</v>
      </c>
      <c r="F211" s="1">
        <v>56883</v>
      </c>
      <c r="G211" s="2">
        <v>0.17500000000000002</v>
      </c>
      <c r="H211" t="s">
        <v>99</v>
      </c>
      <c r="I211" t="s">
        <v>98</v>
      </c>
    </row>
    <row r="212" spans="1:9">
      <c r="A212" t="s">
        <v>50</v>
      </c>
      <c r="B212" t="s">
        <v>13</v>
      </c>
      <c r="C212" t="s">
        <v>14</v>
      </c>
      <c r="D212" t="s">
        <v>15</v>
      </c>
      <c r="E212" t="s">
        <v>7</v>
      </c>
      <c r="F212" s="1">
        <v>56919</v>
      </c>
      <c r="G212" s="2">
        <v>0.78194444444444444</v>
      </c>
      <c r="H212" t="s">
        <v>97</v>
      </c>
      <c r="I212" t="s">
        <v>97</v>
      </c>
    </row>
    <row r="213" spans="1:9">
      <c r="A213" t="s">
        <v>20</v>
      </c>
      <c r="B213" t="s">
        <v>13</v>
      </c>
      <c r="C213" t="s">
        <v>21</v>
      </c>
      <c r="D213" t="s">
        <v>15</v>
      </c>
      <c r="E213" t="s">
        <v>7</v>
      </c>
      <c r="F213" s="1">
        <v>57020</v>
      </c>
      <c r="G213" s="2">
        <v>0.3743055555555555</v>
      </c>
      <c r="H213" t="s">
        <v>98</v>
      </c>
      <c r="I213" t="s">
        <v>98</v>
      </c>
    </row>
    <row r="214" spans="1:9">
      <c r="A214" t="s">
        <v>51</v>
      </c>
      <c r="B214" t="s">
        <v>13</v>
      </c>
      <c r="C214" t="s">
        <v>17</v>
      </c>
      <c r="D214" t="s">
        <v>15</v>
      </c>
      <c r="E214" t="s">
        <v>7</v>
      </c>
      <c r="F214" s="1">
        <v>57041</v>
      </c>
      <c r="G214" s="2">
        <v>0.42638888888888887</v>
      </c>
      <c r="H214" t="s">
        <v>101</v>
      </c>
      <c r="I214" t="s">
        <v>101</v>
      </c>
    </row>
    <row r="215" spans="1:9">
      <c r="A215" t="s">
        <v>45</v>
      </c>
      <c r="B215" t="s">
        <v>13</v>
      </c>
      <c r="C215" t="s">
        <v>34</v>
      </c>
      <c r="D215" t="s">
        <v>15</v>
      </c>
      <c r="E215" t="s">
        <v>9</v>
      </c>
      <c r="F215" s="1">
        <v>57094</v>
      </c>
      <c r="G215" s="2"/>
      <c r="H215" t="s">
        <v>91</v>
      </c>
      <c r="I215" t="s">
        <v>91</v>
      </c>
    </row>
    <row r="216" spans="1:9">
      <c r="A216" t="s">
        <v>52</v>
      </c>
      <c r="B216" t="s">
        <v>13</v>
      </c>
      <c r="C216" t="s">
        <v>19</v>
      </c>
      <c r="D216" t="s">
        <v>15</v>
      </c>
      <c r="E216" t="s">
        <v>7</v>
      </c>
      <c r="F216" s="1">
        <v>57419</v>
      </c>
      <c r="G216" s="2">
        <v>0.55902777777777779</v>
      </c>
      <c r="H216" t="s">
        <v>92</v>
      </c>
      <c r="I216" t="s">
        <v>92</v>
      </c>
    </row>
    <row r="217" spans="1:9">
      <c r="A217" t="s">
        <v>53</v>
      </c>
      <c r="B217" t="s">
        <v>13</v>
      </c>
      <c r="C217" t="s">
        <v>21</v>
      </c>
      <c r="D217" t="s">
        <v>15</v>
      </c>
      <c r="E217" t="s">
        <v>7</v>
      </c>
      <c r="F217" s="1">
        <v>57815</v>
      </c>
      <c r="G217" s="2">
        <v>0.58888888888888891</v>
      </c>
      <c r="H217" t="s">
        <v>98</v>
      </c>
      <c r="I217" t="s">
        <v>98</v>
      </c>
    </row>
    <row r="218" spans="1:9">
      <c r="A218" t="s">
        <v>22</v>
      </c>
      <c r="B218" t="s">
        <v>13</v>
      </c>
      <c r="C218" t="s">
        <v>23</v>
      </c>
      <c r="D218" t="s">
        <v>15</v>
      </c>
      <c r="E218" t="s">
        <v>7</v>
      </c>
      <c r="F218" s="1">
        <v>57838</v>
      </c>
      <c r="G218" s="2">
        <v>0.1361111111111111</v>
      </c>
      <c r="H218" t="s">
        <v>103</v>
      </c>
      <c r="I218" t="s">
        <v>103</v>
      </c>
    </row>
    <row r="219" spans="1:9">
      <c r="A219" t="s">
        <v>46</v>
      </c>
      <c r="B219" t="s">
        <v>13</v>
      </c>
      <c r="C219" t="s">
        <v>36</v>
      </c>
      <c r="D219" t="s">
        <v>15</v>
      </c>
      <c r="E219" t="s">
        <v>9</v>
      </c>
      <c r="F219" s="1">
        <v>57839</v>
      </c>
      <c r="G219" s="2"/>
      <c r="H219" t="s">
        <v>95</v>
      </c>
      <c r="I219" t="s">
        <v>95</v>
      </c>
    </row>
    <row r="220" spans="1:9">
      <c r="A220" t="s">
        <v>54</v>
      </c>
      <c r="B220" t="s">
        <v>13</v>
      </c>
      <c r="C220" t="s">
        <v>23</v>
      </c>
      <c r="D220" t="s">
        <v>15</v>
      </c>
      <c r="E220" t="s">
        <v>7</v>
      </c>
      <c r="F220" s="1">
        <v>58205</v>
      </c>
      <c r="G220" s="2">
        <v>0.3527777777777778</v>
      </c>
      <c r="H220" t="s">
        <v>103</v>
      </c>
      <c r="I220" t="s">
        <v>103</v>
      </c>
    </row>
    <row r="221" spans="1:9">
      <c r="F221" s="1"/>
      <c r="G221" s="2"/>
    </row>
    <row r="222" spans="1:9">
      <c r="A222" t="s">
        <v>47</v>
      </c>
      <c r="B222" t="s">
        <v>13</v>
      </c>
      <c r="C222" t="s">
        <v>14</v>
      </c>
      <c r="D222" t="s">
        <v>15</v>
      </c>
      <c r="E222" t="s">
        <v>9</v>
      </c>
      <c r="F222" s="1">
        <v>58523</v>
      </c>
      <c r="G222" s="2"/>
      <c r="H222" t="s">
        <v>97</v>
      </c>
      <c r="I222" t="s">
        <v>97</v>
      </c>
    </row>
    <row r="223" spans="1:9">
      <c r="A223" t="s">
        <v>55</v>
      </c>
      <c r="B223" t="s">
        <v>13</v>
      </c>
      <c r="C223" t="s">
        <v>25</v>
      </c>
      <c r="D223" t="s">
        <v>15</v>
      </c>
      <c r="E223" t="s">
        <v>7</v>
      </c>
      <c r="F223" s="1">
        <v>58576</v>
      </c>
      <c r="G223" s="2">
        <v>0.34722222222222227</v>
      </c>
      <c r="H223" t="s">
        <v>104</v>
      </c>
      <c r="I223" t="s">
        <v>104</v>
      </c>
    </row>
    <row r="224" spans="1:9">
      <c r="A224" t="s">
        <v>24</v>
      </c>
      <c r="B224" t="s">
        <v>13</v>
      </c>
      <c r="C224" t="s">
        <v>25</v>
      </c>
      <c r="D224" t="s">
        <v>15</v>
      </c>
      <c r="E224" t="s">
        <v>7</v>
      </c>
      <c r="F224" s="1">
        <v>58604</v>
      </c>
      <c r="G224" s="2">
        <v>0.88124999999999998</v>
      </c>
      <c r="H224" t="s">
        <v>104</v>
      </c>
      <c r="I224" t="s">
        <v>104</v>
      </c>
    </row>
    <row r="225" spans="1:9">
      <c r="A225" t="s">
        <v>56</v>
      </c>
      <c r="B225" t="s">
        <v>13</v>
      </c>
      <c r="C225" t="s">
        <v>27</v>
      </c>
      <c r="D225" t="s">
        <v>15</v>
      </c>
      <c r="E225" t="s">
        <v>7</v>
      </c>
      <c r="F225" s="1">
        <v>58712</v>
      </c>
      <c r="G225" s="2">
        <v>0.21527777777777779</v>
      </c>
      <c r="H225" t="s">
        <v>106</v>
      </c>
      <c r="I225" t="s">
        <v>106</v>
      </c>
    </row>
    <row r="226" spans="1:9">
      <c r="A226" t="s">
        <v>56</v>
      </c>
      <c r="B226" t="s">
        <v>13</v>
      </c>
      <c r="C226" t="s">
        <v>25</v>
      </c>
      <c r="D226" t="s">
        <v>15</v>
      </c>
      <c r="E226" t="s">
        <v>7</v>
      </c>
      <c r="F226" s="1">
        <v>58762</v>
      </c>
      <c r="G226" s="2">
        <v>0.95138888888888884</v>
      </c>
      <c r="H226" t="s">
        <v>113</v>
      </c>
      <c r="I226" t="s">
        <v>106</v>
      </c>
    </row>
    <row r="227" spans="1:9">
      <c r="A227" t="s">
        <v>56</v>
      </c>
      <c r="B227" t="s">
        <v>13</v>
      </c>
      <c r="C227" t="s">
        <v>27</v>
      </c>
      <c r="D227" t="s">
        <v>15</v>
      </c>
      <c r="E227" t="s">
        <v>7</v>
      </c>
      <c r="F227" s="1">
        <v>58937</v>
      </c>
      <c r="G227" s="2">
        <v>0.10694444444444444</v>
      </c>
      <c r="H227" t="s">
        <v>106</v>
      </c>
      <c r="I227" t="s">
        <v>106</v>
      </c>
    </row>
    <row r="228" spans="1:9">
      <c r="A228" t="s">
        <v>47</v>
      </c>
      <c r="B228" t="s">
        <v>13</v>
      </c>
      <c r="C228" t="s">
        <v>86</v>
      </c>
      <c r="D228" t="s">
        <v>6</v>
      </c>
      <c r="E228" t="s">
        <v>80</v>
      </c>
      <c r="F228" s="1">
        <v>58970</v>
      </c>
      <c r="G228" s="2"/>
      <c r="H228" t="s">
        <v>117</v>
      </c>
      <c r="I228" t="s">
        <v>117</v>
      </c>
    </row>
    <row r="229" spans="1:9">
      <c r="A229" t="s">
        <v>57</v>
      </c>
      <c r="B229" t="s">
        <v>13</v>
      </c>
      <c r="C229" t="s">
        <v>29</v>
      </c>
      <c r="D229" t="s">
        <v>15</v>
      </c>
      <c r="E229" t="s">
        <v>7</v>
      </c>
      <c r="F229" s="1">
        <v>59061</v>
      </c>
      <c r="G229" s="2">
        <v>0.62638888888888888</v>
      </c>
      <c r="H229" t="s">
        <v>94</v>
      </c>
      <c r="I229" t="s">
        <v>94</v>
      </c>
    </row>
    <row r="230" spans="1:9">
      <c r="A230" t="s">
        <v>57</v>
      </c>
      <c r="B230" t="s">
        <v>13</v>
      </c>
      <c r="C230" t="s">
        <v>27</v>
      </c>
      <c r="D230" t="s">
        <v>15</v>
      </c>
      <c r="E230" t="s">
        <v>7</v>
      </c>
      <c r="F230" s="1">
        <v>59215</v>
      </c>
      <c r="G230" s="2">
        <v>0.18402777777777779</v>
      </c>
      <c r="H230" t="s">
        <v>114</v>
      </c>
      <c r="I230" t="s">
        <v>94</v>
      </c>
    </row>
    <row r="231" spans="1:9">
      <c r="A231" t="s">
        <v>37</v>
      </c>
      <c r="B231" t="s">
        <v>13</v>
      </c>
      <c r="C231" t="s">
        <v>17</v>
      </c>
      <c r="D231" t="s">
        <v>15</v>
      </c>
      <c r="E231" t="s">
        <v>9</v>
      </c>
      <c r="F231" s="1">
        <v>59240</v>
      </c>
      <c r="G231" s="2"/>
      <c r="H231" t="s">
        <v>101</v>
      </c>
      <c r="I231" t="s">
        <v>101</v>
      </c>
    </row>
    <row r="232" spans="1:9">
      <c r="A232" t="s">
        <v>57</v>
      </c>
      <c r="B232" t="s">
        <v>13</v>
      </c>
      <c r="C232" t="s">
        <v>29</v>
      </c>
      <c r="D232" t="s">
        <v>15</v>
      </c>
      <c r="E232" t="s">
        <v>7</v>
      </c>
      <c r="F232" s="1">
        <v>59295</v>
      </c>
      <c r="G232" s="2">
        <v>0.86249999999999993</v>
      </c>
      <c r="H232" t="s">
        <v>94</v>
      </c>
      <c r="I232" t="s">
        <v>94</v>
      </c>
    </row>
    <row r="233" spans="1:9">
      <c r="A233" t="s">
        <v>26</v>
      </c>
      <c r="B233" t="s">
        <v>13</v>
      </c>
      <c r="C233" t="s">
        <v>27</v>
      </c>
      <c r="D233" t="s">
        <v>15</v>
      </c>
      <c r="E233" t="s">
        <v>7</v>
      </c>
      <c r="F233" s="1">
        <v>59346</v>
      </c>
      <c r="G233" s="2">
        <v>0.82777777777777783</v>
      </c>
      <c r="H233" t="s">
        <v>106</v>
      </c>
      <c r="I233" t="s">
        <v>106</v>
      </c>
    </row>
    <row r="234" spans="1:9">
      <c r="A234" t="s">
        <v>58</v>
      </c>
      <c r="B234" t="s">
        <v>13</v>
      </c>
      <c r="C234" t="s">
        <v>31</v>
      </c>
      <c r="D234" t="s">
        <v>15</v>
      </c>
      <c r="E234" t="s">
        <v>7</v>
      </c>
      <c r="F234" s="1">
        <v>59450</v>
      </c>
      <c r="G234" s="2">
        <v>0.67361111111111116</v>
      </c>
      <c r="H234" t="s">
        <v>100</v>
      </c>
      <c r="I234" t="s">
        <v>100</v>
      </c>
    </row>
    <row r="235" spans="1:9">
      <c r="A235" t="s">
        <v>58</v>
      </c>
      <c r="B235" t="s">
        <v>13</v>
      </c>
      <c r="C235" t="s">
        <v>29</v>
      </c>
      <c r="D235" t="s">
        <v>15</v>
      </c>
      <c r="E235" t="s">
        <v>7</v>
      </c>
      <c r="F235" s="1">
        <v>59623</v>
      </c>
      <c r="G235" s="2">
        <v>0.84166666666666667</v>
      </c>
      <c r="H235" t="s">
        <v>115</v>
      </c>
      <c r="I235" t="s">
        <v>100</v>
      </c>
    </row>
    <row r="236" spans="1:9">
      <c r="A236" t="s">
        <v>58</v>
      </c>
      <c r="B236" t="s">
        <v>13</v>
      </c>
      <c r="C236" t="s">
        <v>31</v>
      </c>
      <c r="D236" t="s">
        <v>15</v>
      </c>
      <c r="E236" t="s">
        <v>7</v>
      </c>
      <c r="F236" s="1">
        <v>59681</v>
      </c>
      <c r="G236" s="2">
        <v>0.99444444444444446</v>
      </c>
      <c r="H236" t="s">
        <v>100</v>
      </c>
      <c r="I236" t="s">
        <v>100</v>
      </c>
    </row>
    <row r="237" spans="1:9">
      <c r="A237" t="s">
        <v>8</v>
      </c>
      <c r="B237" t="s">
        <v>13</v>
      </c>
      <c r="C237" t="s">
        <v>32</v>
      </c>
      <c r="D237" t="s">
        <v>15</v>
      </c>
      <c r="E237" t="s">
        <v>7</v>
      </c>
      <c r="F237" s="1">
        <v>59874</v>
      </c>
      <c r="G237" s="2">
        <v>0.79513888888888884</v>
      </c>
      <c r="H237" t="s">
        <v>102</v>
      </c>
      <c r="I237" t="s">
        <v>102</v>
      </c>
    </row>
    <row r="238" spans="1:9">
      <c r="A238" t="s">
        <v>8</v>
      </c>
      <c r="B238" t="s">
        <v>13</v>
      </c>
      <c r="C238" t="s">
        <v>31</v>
      </c>
      <c r="D238" t="s">
        <v>15</v>
      </c>
      <c r="E238" t="s">
        <v>7</v>
      </c>
      <c r="F238" s="1">
        <v>59978</v>
      </c>
      <c r="G238" s="2">
        <v>0.48472222222222222</v>
      </c>
      <c r="H238" t="s">
        <v>116</v>
      </c>
      <c r="I238" t="s">
        <v>102</v>
      </c>
    </row>
    <row r="239" spans="1:9">
      <c r="A239" t="s">
        <v>38</v>
      </c>
      <c r="B239" t="s">
        <v>13</v>
      </c>
      <c r="C239" t="s">
        <v>19</v>
      </c>
      <c r="D239" t="s">
        <v>15</v>
      </c>
      <c r="E239" t="s">
        <v>9</v>
      </c>
      <c r="F239" s="1">
        <v>60092</v>
      </c>
      <c r="G239" s="2"/>
      <c r="H239" t="s">
        <v>92</v>
      </c>
      <c r="I239" t="s">
        <v>92</v>
      </c>
    </row>
    <row r="240" spans="1:9">
      <c r="A240" t="s">
        <v>28</v>
      </c>
      <c r="B240" t="s">
        <v>13</v>
      </c>
      <c r="C240" t="s">
        <v>29</v>
      </c>
      <c r="D240" t="s">
        <v>15</v>
      </c>
      <c r="E240" t="s">
        <v>7</v>
      </c>
      <c r="F240" s="1">
        <v>60093</v>
      </c>
      <c r="G240" s="2">
        <v>0.17569444444444446</v>
      </c>
      <c r="H240" t="s">
        <v>94</v>
      </c>
      <c r="I240" t="s">
        <v>94</v>
      </c>
    </row>
    <row r="241" spans="1:9">
      <c r="A241" t="s">
        <v>8</v>
      </c>
      <c r="B241" t="s">
        <v>13</v>
      </c>
      <c r="C241" t="s">
        <v>32</v>
      </c>
      <c r="D241" t="s">
        <v>15</v>
      </c>
      <c r="E241" t="s">
        <v>7</v>
      </c>
      <c r="F241" s="1">
        <v>60116</v>
      </c>
      <c r="G241" s="2">
        <v>0.95138888888888884</v>
      </c>
      <c r="H241" t="s">
        <v>102</v>
      </c>
      <c r="I241" t="s">
        <v>102</v>
      </c>
    </row>
    <row r="242" spans="1:9">
      <c r="A242" t="s">
        <v>48</v>
      </c>
      <c r="B242" t="s">
        <v>13</v>
      </c>
      <c r="C242" t="s">
        <v>34</v>
      </c>
      <c r="D242" t="s">
        <v>15</v>
      </c>
      <c r="E242" t="s">
        <v>7</v>
      </c>
      <c r="F242" s="1">
        <v>60319</v>
      </c>
      <c r="G242" s="2">
        <v>0.87638888888888899</v>
      </c>
      <c r="H242" t="s">
        <v>91</v>
      </c>
      <c r="I242" t="s">
        <v>91</v>
      </c>
    </row>
    <row r="243" spans="1:9">
      <c r="A243" t="s">
        <v>48</v>
      </c>
      <c r="B243" t="s">
        <v>13</v>
      </c>
      <c r="C243" t="s">
        <v>32</v>
      </c>
      <c r="D243" t="s">
        <v>15</v>
      </c>
      <c r="E243" t="s">
        <v>7</v>
      </c>
      <c r="F243" s="1">
        <v>60323</v>
      </c>
      <c r="G243" s="2">
        <v>0.23750000000000002</v>
      </c>
      <c r="H243" t="s">
        <v>93</v>
      </c>
      <c r="I243" t="s">
        <v>91</v>
      </c>
    </row>
    <row r="244" spans="1:9">
      <c r="A244" t="s">
        <v>48</v>
      </c>
      <c r="B244" t="s">
        <v>13</v>
      </c>
      <c r="C244" t="s">
        <v>34</v>
      </c>
      <c r="D244" t="s">
        <v>15</v>
      </c>
      <c r="E244" t="s">
        <v>7</v>
      </c>
      <c r="F244" s="1">
        <v>60534</v>
      </c>
      <c r="G244" s="2">
        <v>1.5972222222222224E-2</v>
      </c>
      <c r="H244" t="s">
        <v>91</v>
      </c>
      <c r="I244" t="s">
        <v>91</v>
      </c>
    </row>
    <row r="245" spans="1:9">
      <c r="A245" t="s">
        <v>49</v>
      </c>
      <c r="B245" t="s">
        <v>13</v>
      </c>
      <c r="C245" t="s">
        <v>36</v>
      </c>
      <c r="D245" t="s">
        <v>15</v>
      </c>
      <c r="E245" t="s">
        <v>7</v>
      </c>
      <c r="F245" s="1">
        <v>60683</v>
      </c>
      <c r="G245" s="2">
        <v>5.9027777777777783E-2</v>
      </c>
      <c r="H245" t="s">
        <v>95</v>
      </c>
      <c r="I245" t="s">
        <v>95</v>
      </c>
    </row>
    <row r="246" spans="1:9">
      <c r="A246" t="s">
        <v>49</v>
      </c>
      <c r="B246" t="s">
        <v>13</v>
      </c>
      <c r="C246" t="s">
        <v>34</v>
      </c>
      <c r="D246" t="s">
        <v>15</v>
      </c>
      <c r="E246" t="s">
        <v>7</v>
      </c>
      <c r="F246" s="1">
        <v>60753</v>
      </c>
      <c r="G246" s="2">
        <v>0.61458333333333337</v>
      </c>
      <c r="H246" t="s">
        <v>96</v>
      </c>
      <c r="I246" t="s">
        <v>95</v>
      </c>
    </row>
    <row r="247" spans="1:9">
      <c r="A247" t="s">
        <v>30</v>
      </c>
      <c r="B247" t="s">
        <v>13</v>
      </c>
      <c r="C247" t="s">
        <v>31</v>
      </c>
      <c r="D247" t="s">
        <v>15</v>
      </c>
      <c r="E247" t="s">
        <v>7</v>
      </c>
      <c r="F247" s="1">
        <v>60872</v>
      </c>
      <c r="G247" s="2">
        <v>0.25972222222222224</v>
      </c>
      <c r="H247" t="s">
        <v>100</v>
      </c>
      <c r="I247" t="s">
        <v>100</v>
      </c>
    </row>
    <row r="248" spans="1:9">
      <c r="A248" t="s">
        <v>49</v>
      </c>
      <c r="B248" t="s">
        <v>13</v>
      </c>
      <c r="C248" t="s">
        <v>36</v>
      </c>
      <c r="D248" t="s">
        <v>15</v>
      </c>
      <c r="E248" t="s">
        <v>7</v>
      </c>
      <c r="F248" s="1">
        <v>60919</v>
      </c>
      <c r="G248" s="2">
        <v>0.10902777777777778</v>
      </c>
      <c r="H248" t="s">
        <v>95</v>
      </c>
      <c r="I248" t="s">
        <v>95</v>
      </c>
    </row>
    <row r="249" spans="1:9">
      <c r="A249" t="s">
        <v>49</v>
      </c>
      <c r="B249" t="s">
        <v>4</v>
      </c>
      <c r="C249" t="s">
        <v>66</v>
      </c>
      <c r="D249" t="s">
        <v>6</v>
      </c>
      <c r="E249" t="s">
        <v>7</v>
      </c>
      <c r="F249" s="1">
        <v>61004</v>
      </c>
      <c r="G249" s="2">
        <v>0.70277777777777783</v>
      </c>
      <c r="H249" t="s">
        <v>82</v>
      </c>
      <c r="I249" t="s">
        <v>82</v>
      </c>
    </row>
    <row r="250" spans="1:9">
      <c r="A250" t="s">
        <v>50</v>
      </c>
      <c r="B250" t="s">
        <v>13</v>
      </c>
      <c r="C250" t="s">
        <v>14</v>
      </c>
      <c r="D250" t="s">
        <v>15</v>
      </c>
      <c r="E250" t="s">
        <v>7</v>
      </c>
      <c r="F250" s="1">
        <v>61041</v>
      </c>
      <c r="G250" s="2">
        <v>0.10486111111111111</v>
      </c>
      <c r="H250" t="s">
        <v>97</v>
      </c>
      <c r="I250" t="s">
        <v>97</v>
      </c>
    </row>
    <row r="251" spans="1:9">
      <c r="A251" t="s">
        <v>39</v>
      </c>
      <c r="B251" t="s">
        <v>13</v>
      </c>
      <c r="C251" t="s">
        <v>21</v>
      </c>
      <c r="D251" t="s">
        <v>15</v>
      </c>
      <c r="E251" t="s">
        <v>9</v>
      </c>
      <c r="F251" s="1">
        <v>61139</v>
      </c>
      <c r="G251" s="2"/>
      <c r="H251" t="s">
        <v>98</v>
      </c>
      <c r="I251" t="s">
        <v>98</v>
      </c>
    </row>
    <row r="252" spans="1:9">
      <c r="A252" t="s">
        <v>50</v>
      </c>
      <c r="B252" t="s">
        <v>13</v>
      </c>
      <c r="C252" t="s">
        <v>36</v>
      </c>
      <c r="D252" t="s">
        <v>15</v>
      </c>
      <c r="E252" t="s">
        <v>7</v>
      </c>
      <c r="F252" s="1">
        <v>61202</v>
      </c>
      <c r="G252" s="2">
        <v>0.9868055555555556</v>
      </c>
      <c r="H252" t="s">
        <v>109</v>
      </c>
      <c r="I252" t="s">
        <v>97</v>
      </c>
    </row>
    <row r="253" spans="1:9">
      <c r="A253" t="s">
        <v>50</v>
      </c>
      <c r="B253" t="s">
        <v>13</v>
      </c>
      <c r="C253" t="s">
        <v>14</v>
      </c>
      <c r="D253" t="s">
        <v>15</v>
      </c>
      <c r="E253" t="s">
        <v>7</v>
      </c>
      <c r="F253" s="1">
        <v>61274</v>
      </c>
      <c r="G253" s="2">
        <v>0.90902777777777777</v>
      </c>
      <c r="H253" t="s">
        <v>97</v>
      </c>
      <c r="I253" t="s">
        <v>97</v>
      </c>
    </row>
    <row r="254" spans="1:9">
      <c r="A254" t="s">
        <v>51</v>
      </c>
      <c r="B254" t="s">
        <v>13</v>
      </c>
      <c r="C254" t="s">
        <v>17</v>
      </c>
      <c r="D254" t="s">
        <v>15</v>
      </c>
      <c r="E254" t="s">
        <v>7</v>
      </c>
      <c r="F254" s="1">
        <v>61406</v>
      </c>
      <c r="G254" s="2">
        <v>0.83124999999999993</v>
      </c>
      <c r="H254" t="s">
        <v>101</v>
      </c>
      <c r="I254" t="s">
        <v>101</v>
      </c>
    </row>
    <row r="255" spans="1:9">
      <c r="A255" t="s">
        <v>10</v>
      </c>
      <c r="B255" t="s">
        <v>13</v>
      </c>
      <c r="C255" t="s">
        <v>32</v>
      </c>
      <c r="D255" t="s">
        <v>15</v>
      </c>
      <c r="E255" t="s">
        <v>7</v>
      </c>
      <c r="F255" s="1">
        <v>61720</v>
      </c>
      <c r="G255" s="2">
        <v>0.50763888888888886</v>
      </c>
      <c r="H255" t="s">
        <v>102</v>
      </c>
      <c r="I255" t="s">
        <v>102</v>
      </c>
    </row>
    <row r="256" spans="1:9">
      <c r="A256" t="s">
        <v>10</v>
      </c>
      <c r="B256" t="s">
        <v>13</v>
      </c>
      <c r="C256" t="s">
        <v>31</v>
      </c>
      <c r="D256" t="s">
        <v>15</v>
      </c>
      <c r="E256" t="s">
        <v>7</v>
      </c>
      <c r="F256" s="1">
        <v>61766</v>
      </c>
      <c r="G256" s="2">
        <v>0.74097222222222225</v>
      </c>
      <c r="H256" t="s">
        <v>116</v>
      </c>
      <c r="I256" t="s">
        <v>102</v>
      </c>
    </row>
    <row r="257" spans="1:9">
      <c r="A257" t="s">
        <v>52</v>
      </c>
      <c r="B257" t="s">
        <v>13</v>
      </c>
      <c r="C257" t="s">
        <v>19</v>
      </c>
      <c r="D257" t="s">
        <v>15</v>
      </c>
      <c r="E257" t="s">
        <v>7</v>
      </c>
      <c r="F257" s="1">
        <v>61785</v>
      </c>
      <c r="G257" s="2">
        <v>0.84166666666666667</v>
      </c>
      <c r="H257" t="s">
        <v>92</v>
      </c>
      <c r="I257" t="s">
        <v>92</v>
      </c>
    </row>
    <row r="258" spans="1:9">
      <c r="A258" t="s">
        <v>10</v>
      </c>
      <c r="B258" t="s">
        <v>13</v>
      </c>
      <c r="C258" t="s">
        <v>32</v>
      </c>
      <c r="D258" t="s">
        <v>15</v>
      </c>
      <c r="E258" t="s">
        <v>7</v>
      </c>
      <c r="F258" s="1">
        <v>61974</v>
      </c>
      <c r="G258" s="2">
        <v>0.50763888888888886</v>
      </c>
      <c r="H258" t="s">
        <v>102</v>
      </c>
      <c r="I258" t="s">
        <v>102</v>
      </c>
    </row>
    <row r="259" spans="1:9">
      <c r="F259" s="1"/>
      <c r="G259" s="2"/>
    </row>
    <row r="260" spans="1:9">
      <c r="A260" t="s">
        <v>40</v>
      </c>
      <c r="B260" t="s">
        <v>13</v>
      </c>
      <c r="C260" t="s">
        <v>23</v>
      </c>
      <c r="D260" t="s">
        <v>15</v>
      </c>
      <c r="E260" t="s">
        <v>9</v>
      </c>
      <c r="F260" s="1">
        <v>62180</v>
      </c>
      <c r="G260" s="2"/>
      <c r="H260" t="s">
        <v>103</v>
      </c>
      <c r="I260" t="s">
        <v>103</v>
      </c>
    </row>
    <row r="261" spans="1:9">
      <c r="A261" t="s">
        <v>53</v>
      </c>
      <c r="B261" t="s">
        <v>13</v>
      </c>
      <c r="C261" t="s">
        <v>21</v>
      </c>
      <c r="D261" t="s">
        <v>15</v>
      </c>
      <c r="E261" t="s">
        <v>7</v>
      </c>
      <c r="F261" s="1">
        <v>62181</v>
      </c>
      <c r="G261" s="2">
        <v>0.59791666666666665</v>
      </c>
      <c r="H261" t="s">
        <v>98</v>
      </c>
      <c r="I261" t="s">
        <v>98</v>
      </c>
    </row>
    <row r="262" spans="1:9">
      <c r="A262" t="s">
        <v>83</v>
      </c>
      <c r="B262" t="s">
        <v>13</v>
      </c>
      <c r="C262" t="s">
        <v>17</v>
      </c>
      <c r="D262" t="s">
        <v>15</v>
      </c>
      <c r="E262" t="s">
        <v>9</v>
      </c>
      <c r="F262" s="1">
        <v>62511</v>
      </c>
      <c r="G262" s="2"/>
      <c r="H262" t="s">
        <v>101</v>
      </c>
      <c r="I262" t="s">
        <v>101</v>
      </c>
    </row>
    <row r="263" spans="1:9">
      <c r="A263" t="s">
        <v>54</v>
      </c>
      <c r="B263" t="s">
        <v>13</v>
      </c>
      <c r="C263" t="s">
        <v>23</v>
      </c>
      <c r="D263" t="s">
        <v>15</v>
      </c>
      <c r="E263" t="s">
        <v>7</v>
      </c>
      <c r="F263" s="1">
        <v>62571</v>
      </c>
      <c r="G263" s="2">
        <v>0.38055555555555554</v>
      </c>
      <c r="H263" t="s">
        <v>103</v>
      </c>
      <c r="I263" t="s">
        <v>103</v>
      </c>
    </row>
    <row r="264" spans="1:9">
      <c r="A264" t="s">
        <v>33</v>
      </c>
      <c r="B264" t="s">
        <v>13</v>
      </c>
      <c r="C264" t="s">
        <v>34</v>
      </c>
      <c r="D264" t="s">
        <v>15</v>
      </c>
      <c r="E264" t="s">
        <v>7</v>
      </c>
      <c r="F264" s="1">
        <v>62809</v>
      </c>
      <c r="G264" s="2">
        <v>0.59305555555555556</v>
      </c>
      <c r="H264" t="s">
        <v>91</v>
      </c>
      <c r="I264" t="s">
        <v>91</v>
      </c>
    </row>
    <row r="265" spans="1:9">
      <c r="A265" t="s">
        <v>55</v>
      </c>
      <c r="B265" t="s">
        <v>13</v>
      </c>
      <c r="C265" t="s">
        <v>25</v>
      </c>
      <c r="D265" t="s">
        <v>15</v>
      </c>
      <c r="E265" t="s">
        <v>7</v>
      </c>
      <c r="F265" s="1">
        <v>62941</v>
      </c>
      <c r="G265" s="2">
        <v>0.57152777777777775</v>
      </c>
      <c r="H265" t="s">
        <v>104</v>
      </c>
      <c r="I265" t="s">
        <v>104</v>
      </c>
    </row>
    <row r="266" spans="1:9">
      <c r="A266" t="s">
        <v>33</v>
      </c>
      <c r="B266" t="s">
        <v>13</v>
      </c>
      <c r="C266" t="s">
        <v>32</v>
      </c>
      <c r="D266" t="s">
        <v>15</v>
      </c>
      <c r="E266" t="s">
        <v>7</v>
      </c>
      <c r="F266" s="1">
        <v>62946</v>
      </c>
      <c r="G266" s="2">
        <v>0.3972222222222222</v>
      </c>
      <c r="H266" t="s">
        <v>93</v>
      </c>
      <c r="I266" t="s">
        <v>91</v>
      </c>
    </row>
    <row r="267" spans="1:9">
      <c r="A267" t="s">
        <v>41</v>
      </c>
      <c r="B267" t="s">
        <v>13</v>
      </c>
      <c r="C267" t="s">
        <v>25</v>
      </c>
      <c r="D267" t="s">
        <v>15</v>
      </c>
      <c r="E267" t="s">
        <v>9</v>
      </c>
      <c r="F267" s="1">
        <v>63046</v>
      </c>
      <c r="G267" s="2"/>
      <c r="H267" t="s">
        <v>104</v>
      </c>
      <c r="I267" t="s">
        <v>104</v>
      </c>
    </row>
    <row r="268" spans="1:9">
      <c r="A268" t="s">
        <v>56</v>
      </c>
      <c r="B268" t="s">
        <v>13</v>
      </c>
      <c r="C268" t="s">
        <v>27</v>
      </c>
      <c r="D268" t="s">
        <v>15</v>
      </c>
      <c r="E268" t="s">
        <v>7</v>
      </c>
      <c r="F268" s="1">
        <v>63061</v>
      </c>
      <c r="G268" s="2">
        <v>0.43055555555555558</v>
      </c>
      <c r="H268" t="s">
        <v>106</v>
      </c>
      <c r="I268" t="s">
        <v>106</v>
      </c>
    </row>
    <row r="269" spans="1:9">
      <c r="A269" t="s">
        <v>33</v>
      </c>
      <c r="B269" t="s">
        <v>13</v>
      </c>
      <c r="C269" t="s">
        <v>34</v>
      </c>
      <c r="D269" t="s">
        <v>15</v>
      </c>
      <c r="E269" t="s">
        <v>7</v>
      </c>
      <c r="F269" s="1">
        <v>63080</v>
      </c>
      <c r="G269" s="2">
        <v>0.28819444444444448</v>
      </c>
      <c r="H269" t="s">
        <v>91</v>
      </c>
      <c r="I269" t="s">
        <v>91</v>
      </c>
    </row>
    <row r="270" spans="1:9">
      <c r="A270" t="s">
        <v>56</v>
      </c>
      <c r="B270" t="s">
        <v>13</v>
      </c>
      <c r="C270" t="s">
        <v>25</v>
      </c>
      <c r="D270" t="s">
        <v>15</v>
      </c>
      <c r="E270" t="s">
        <v>7</v>
      </c>
      <c r="F270" s="1">
        <v>63191</v>
      </c>
      <c r="G270" s="2">
        <v>0.8222222222222223</v>
      </c>
      <c r="H270" t="s">
        <v>113</v>
      </c>
      <c r="I270" t="s">
        <v>106</v>
      </c>
    </row>
    <row r="271" spans="1:9">
      <c r="A271" t="s">
        <v>56</v>
      </c>
      <c r="B271" t="s">
        <v>13</v>
      </c>
      <c r="C271" t="s">
        <v>27</v>
      </c>
      <c r="D271" t="s">
        <v>15</v>
      </c>
      <c r="E271" t="s">
        <v>7</v>
      </c>
      <c r="F271" s="1">
        <v>63296</v>
      </c>
      <c r="G271" s="2">
        <v>0.33680555555555558</v>
      </c>
      <c r="H271" t="s">
        <v>106</v>
      </c>
      <c r="I271" t="s">
        <v>106</v>
      </c>
    </row>
    <row r="272" spans="1:9">
      <c r="A272" t="s">
        <v>57</v>
      </c>
      <c r="B272" t="s">
        <v>13</v>
      </c>
      <c r="C272" t="s">
        <v>29</v>
      </c>
      <c r="D272" t="s">
        <v>15</v>
      </c>
      <c r="E272" t="s">
        <v>7</v>
      </c>
      <c r="F272" s="1">
        <v>63425</v>
      </c>
      <c r="G272" s="2">
        <v>0.32361111111111113</v>
      </c>
      <c r="H272" t="s">
        <v>94</v>
      </c>
      <c r="I272" t="s">
        <v>94</v>
      </c>
    </row>
    <row r="273" spans="1:9">
      <c r="A273" t="s">
        <v>42</v>
      </c>
      <c r="B273" t="s">
        <v>13</v>
      </c>
      <c r="C273" t="s">
        <v>27</v>
      </c>
      <c r="D273" t="s">
        <v>15</v>
      </c>
      <c r="E273" t="s">
        <v>9</v>
      </c>
      <c r="F273" s="1">
        <v>63790</v>
      </c>
      <c r="G273" s="2"/>
      <c r="H273" t="s">
        <v>106</v>
      </c>
      <c r="I273" t="s">
        <v>106</v>
      </c>
    </row>
    <row r="274" spans="1:9">
      <c r="A274" t="s">
        <v>58</v>
      </c>
      <c r="B274" t="s">
        <v>13</v>
      </c>
      <c r="C274" t="s">
        <v>31</v>
      </c>
      <c r="D274" t="s">
        <v>15</v>
      </c>
      <c r="E274" t="s">
        <v>7</v>
      </c>
      <c r="F274" s="1">
        <v>63815</v>
      </c>
      <c r="G274" s="2">
        <v>0.76458333333333339</v>
      </c>
      <c r="H274" t="s">
        <v>100</v>
      </c>
      <c r="I274" t="s">
        <v>100</v>
      </c>
    </row>
    <row r="275" spans="1:9">
      <c r="A275" t="s">
        <v>35</v>
      </c>
      <c r="B275" t="s">
        <v>13</v>
      </c>
      <c r="C275" t="s">
        <v>36</v>
      </c>
      <c r="D275" t="s">
        <v>15</v>
      </c>
      <c r="E275" t="s">
        <v>7</v>
      </c>
      <c r="F275" s="1">
        <v>63884</v>
      </c>
      <c r="G275" s="2">
        <v>0.18402777777777779</v>
      </c>
      <c r="H275" t="s">
        <v>95</v>
      </c>
      <c r="I275" t="s">
        <v>95</v>
      </c>
    </row>
    <row r="276" spans="1:9">
      <c r="A276" t="s">
        <v>8</v>
      </c>
      <c r="B276" t="s">
        <v>13</v>
      </c>
      <c r="C276" t="s">
        <v>32</v>
      </c>
      <c r="D276" t="s">
        <v>15</v>
      </c>
      <c r="E276" t="s">
        <v>7</v>
      </c>
      <c r="F276" s="1">
        <v>64235</v>
      </c>
      <c r="G276" s="2">
        <v>0.71944444444444444</v>
      </c>
      <c r="H276" t="s">
        <v>102</v>
      </c>
      <c r="I276" t="s">
        <v>102</v>
      </c>
    </row>
    <row r="277" spans="1:9">
      <c r="A277" t="s">
        <v>35</v>
      </c>
      <c r="B277" t="s">
        <v>4</v>
      </c>
      <c r="C277" t="s">
        <v>66</v>
      </c>
      <c r="D277" t="s">
        <v>6</v>
      </c>
      <c r="E277" t="s">
        <v>7</v>
      </c>
      <c r="F277" s="1">
        <v>64326</v>
      </c>
      <c r="G277" s="2">
        <v>0.62777777777777777</v>
      </c>
      <c r="H277" t="s">
        <v>82</v>
      </c>
      <c r="I277" t="s">
        <v>82</v>
      </c>
    </row>
    <row r="278" spans="1:9">
      <c r="A278" t="s">
        <v>8</v>
      </c>
      <c r="B278" t="s">
        <v>13</v>
      </c>
      <c r="C278" t="s">
        <v>31</v>
      </c>
      <c r="D278" t="s">
        <v>15</v>
      </c>
      <c r="E278" t="s">
        <v>7</v>
      </c>
      <c r="F278" s="1">
        <v>64401</v>
      </c>
      <c r="G278" s="2">
        <v>0.28194444444444444</v>
      </c>
      <c r="H278" t="s">
        <v>116</v>
      </c>
      <c r="I278" t="s">
        <v>102</v>
      </c>
    </row>
    <row r="279" spans="1:9">
      <c r="A279" t="s">
        <v>35</v>
      </c>
      <c r="B279" t="s">
        <v>4</v>
      </c>
      <c r="C279" t="s">
        <v>66</v>
      </c>
      <c r="D279" t="s">
        <v>6</v>
      </c>
      <c r="E279" t="s">
        <v>7</v>
      </c>
      <c r="F279" s="1">
        <v>64442</v>
      </c>
      <c r="G279" s="2">
        <v>0.25138888888888888</v>
      </c>
      <c r="H279" t="s">
        <v>84</v>
      </c>
      <c r="I279" t="s">
        <v>82</v>
      </c>
    </row>
    <row r="280" spans="1:9">
      <c r="A280" t="s">
        <v>8</v>
      </c>
      <c r="B280" t="s">
        <v>13</v>
      </c>
      <c r="C280" t="s">
        <v>32</v>
      </c>
      <c r="D280" t="s">
        <v>15</v>
      </c>
      <c r="E280" t="s">
        <v>7</v>
      </c>
      <c r="F280" s="1">
        <v>64471</v>
      </c>
      <c r="G280" s="2">
        <v>0.80763888888888891</v>
      </c>
      <c r="H280" t="s">
        <v>102</v>
      </c>
      <c r="I280" t="s">
        <v>102</v>
      </c>
    </row>
    <row r="281" spans="1:9">
      <c r="A281" t="s">
        <v>43</v>
      </c>
      <c r="B281" t="s">
        <v>13</v>
      </c>
      <c r="C281" t="s">
        <v>29</v>
      </c>
      <c r="D281" t="s">
        <v>15</v>
      </c>
      <c r="E281" t="s">
        <v>9</v>
      </c>
      <c r="F281" s="1">
        <v>64507</v>
      </c>
      <c r="G281" s="2"/>
      <c r="H281" t="s">
        <v>94</v>
      </c>
      <c r="I281" t="s">
        <v>94</v>
      </c>
    </row>
    <row r="282" spans="1:9">
      <c r="A282" t="s">
        <v>35</v>
      </c>
      <c r="B282" t="s">
        <v>4</v>
      </c>
      <c r="C282" t="s">
        <v>66</v>
      </c>
      <c r="D282" t="s">
        <v>6</v>
      </c>
      <c r="E282" t="s">
        <v>7</v>
      </c>
      <c r="F282" s="1">
        <v>64598</v>
      </c>
      <c r="G282" s="2">
        <v>0.87638888888888899</v>
      </c>
      <c r="H282" t="s">
        <v>82</v>
      </c>
      <c r="I282" t="s">
        <v>82</v>
      </c>
    </row>
    <row r="283" spans="1:9">
      <c r="A283" t="s">
        <v>48</v>
      </c>
      <c r="B283" t="s">
        <v>13</v>
      </c>
      <c r="C283" t="s">
        <v>34</v>
      </c>
      <c r="D283" t="s">
        <v>15</v>
      </c>
      <c r="E283" t="s">
        <v>7</v>
      </c>
      <c r="F283" s="1">
        <v>64654</v>
      </c>
      <c r="G283" s="2">
        <v>0.13125000000000001</v>
      </c>
      <c r="H283" t="s">
        <v>91</v>
      </c>
      <c r="I283" t="s">
        <v>91</v>
      </c>
    </row>
    <row r="284" spans="1:9">
      <c r="A284" t="s">
        <v>12</v>
      </c>
      <c r="B284" t="s">
        <v>13</v>
      </c>
      <c r="C284" t="s">
        <v>14</v>
      </c>
      <c r="D284" t="s">
        <v>15</v>
      </c>
      <c r="E284" t="s">
        <v>7</v>
      </c>
      <c r="F284" s="1">
        <v>64664</v>
      </c>
      <c r="G284" s="2">
        <v>0.83750000000000002</v>
      </c>
      <c r="H284" t="s">
        <v>97</v>
      </c>
      <c r="I284" t="s">
        <v>97</v>
      </c>
    </row>
    <row r="285" spans="1:9">
      <c r="A285" t="s">
        <v>48</v>
      </c>
      <c r="B285" t="s">
        <v>13</v>
      </c>
      <c r="C285" t="s">
        <v>32</v>
      </c>
      <c r="D285" t="s">
        <v>15</v>
      </c>
      <c r="E285" t="s">
        <v>7</v>
      </c>
      <c r="F285" s="1">
        <v>64765</v>
      </c>
      <c r="G285" s="2">
        <v>0.35555555555555557</v>
      </c>
      <c r="H285" t="s">
        <v>93</v>
      </c>
      <c r="I285" t="s">
        <v>91</v>
      </c>
    </row>
    <row r="286" spans="1:9">
      <c r="A286" t="s">
        <v>12</v>
      </c>
      <c r="B286" t="s">
        <v>13</v>
      </c>
      <c r="C286" t="s">
        <v>36</v>
      </c>
      <c r="D286" t="s">
        <v>15</v>
      </c>
      <c r="E286" t="s">
        <v>7</v>
      </c>
      <c r="F286" s="1">
        <v>64883</v>
      </c>
      <c r="G286" s="2">
        <v>0.43333333333333335</v>
      </c>
      <c r="H286" t="s">
        <v>109</v>
      </c>
      <c r="I286" t="s">
        <v>97</v>
      </c>
    </row>
    <row r="287" spans="1:9">
      <c r="A287" t="s">
        <v>48</v>
      </c>
      <c r="B287" t="s">
        <v>13</v>
      </c>
      <c r="C287" t="s">
        <v>34</v>
      </c>
      <c r="D287" t="s">
        <v>15</v>
      </c>
      <c r="E287" t="s">
        <v>7</v>
      </c>
      <c r="F287" s="1">
        <v>64896</v>
      </c>
      <c r="G287" s="2">
        <v>0.72916666666666663</v>
      </c>
      <c r="H287" t="s">
        <v>91</v>
      </c>
      <c r="I287" t="s">
        <v>91</v>
      </c>
    </row>
    <row r="288" spans="1:9">
      <c r="A288" t="s">
        <v>12</v>
      </c>
      <c r="B288" t="s">
        <v>13</v>
      </c>
      <c r="C288" t="s">
        <v>14</v>
      </c>
      <c r="D288" t="s">
        <v>15</v>
      </c>
      <c r="E288" t="s">
        <v>7</v>
      </c>
      <c r="F288" s="1">
        <v>64918</v>
      </c>
      <c r="G288" s="2">
        <v>0.74930555555555556</v>
      </c>
      <c r="H288" t="s">
        <v>97</v>
      </c>
      <c r="I288" t="s">
        <v>97</v>
      </c>
    </row>
    <row r="289" spans="1:9">
      <c r="A289" t="s">
        <v>49</v>
      </c>
      <c r="B289" t="s">
        <v>13</v>
      </c>
      <c r="C289" t="s">
        <v>36</v>
      </c>
      <c r="D289" t="s">
        <v>15</v>
      </c>
      <c r="E289" t="s">
        <v>7</v>
      </c>
      <c r="F289" s="1">
        <v>65038</v>
      </c>
      <c r="G289" s="2">
        <v>0.32291666666666669</v>
      </c>
      <c r="H289" t="s">
        <v>95</v>
      </c>
      <c r="I289" t="s">
        <v>95</v>
      </c>
    </row>
    <row r="290" spans="1:9">
      <c r="A290" t="s">
        <v>49</v>
      </c>
      <c r="B290" t="s">
        <v>13</v>
      </c>
      <c r="C290" t="s">
        <v>34</v>
      </c>
      <c r="D290" t="s">
        <v>15</v>
      </c>
      <c r="E290" t="s">
        <v>7</v>
      </c>
      <c r="F290" s="1">
        <v>65178</v>
      </c>
      <c r="G290" s="2">
        <v>0.55902777777777779</v>
      </c>
      <c r="H290" t="s">
        <v>96</v>
      </c>
      <c r="I290" t="s">
        <v>95</v>
      </c>
    </row>
    <row r="291" spans="1:9">
      <c r="A291" t="s">
        <v>49</v>
      </c>
      <c r="B291" t="s">
        <v>13</v>
      </c>
      <c r="C291" t="s">
        <v>36</v>
      </c>
      <c r="D291" t="s">
        <v>15</v>
      </c>
      <c r="E291" t="s">
        <v>7</v>
      </c>
      <c r="F291" s="1">
        <v>65278</v>
      </c>
      <c r="G291" s="2">
        <v>0.36458333333333331</v>
      </c>
      <c r="H291" t="s">
        <v>95</v>
      </c>
      <c r="I291" t="s">
        <v>95</v>
      </c>
    </row>
    <row r="292" spans="1:9">
      <c r="A292" t="s">
        <v>44</v>
      </c>
      <c r="B292" t="s">
        <v>13</v>
      </c>
      <c r="C292" t="s">
        <v>31</v>
      </c>
      <c r="D292" t="s">
        <v>15</v>
      </c>
      <c r="E292" t="s">
        <v>9</v>
      </c>
      <c r="F292" s="1">
        <v>65285</v>
      </c>
      <c r="G292" s="2"/>
      <c r="H292" t="s">
        <v>100</v>
      </c>
      <c r="I292" t="s">
        <v>100</v>
      </c>
    </row>
    <row r="293" spans="1:9">
      <c r="A293" t="s">
        <v>49</v>
      </c>
      <c r="B293" t="s">
        <v>4</v>
      </c>
      <c r="C293" t="s">
        <v>66</v>
      </c>
      <c r="D293" t="s">
        <v>6</v>
      </c>
      <c r="E293" t="s">
        <v>7</v>
      </c>
      <c r="F293" s="1">
        <v>65371</v>
      </c>
      <c r="G293" s="2">
        <v>0.67222222222222217</v>
      </c>
      <c r="H293" t="s">
        <v>82</v>
      </c>
      <c r="I293" t="s">
        <v>82</v>
      </c>
    </row>
    <row r="294" spans="1:9">
      <c r="A294" t="s">
        <v>50</v>
      </c>
      <c r="B294" t="s">
        <v>13</v>
      </c>
      <c r="C294" t="s">
        <v>14</v>
      </c>
      <c r="D294" t="s">
        <v>15</v>
      </c>
      <c r="E294" t="s">
        <v>7</v>
      </c>
      <c r="F294" s="1">
        <v>65405</v>
      </c>
      <c r="G294" s="2">
        <v>0.30208333333333331</v>
      </c>
      <c r="H294" t="s">
        <v>97</v>
      </c>
      <c r="I294" t="s">
        <v>97</v>
      </c>
    </row>
    <row r="295" spans="1:9">
      <c r="A295" t="s">
        <v>16</v>
      </c>
      <c r="B295" t="s">
        <v>13</v>
      </c>
      <c r="C295" t="s">
        <v>17</v>
      </c>
      <c r="D295" t="s">
        <v>15</v>
      </c>
      <c r="E295" t="s">
        <v>7</v>
      </c>
      <c r="F295" s="1">
        <v>65454</v>
      </c>
      <c r="G295" s="2">
        <v>0.96319444444444446</v>
      </c>
      <c r="H295" t="s">
        <v>101</v>
      </c>
      <c r="I295" t="s">
        <v>101</v>
      </c>
    </row>
    <row r="296" spans="1:9">
      <c r="A296" t="s">
        <v>16</v>
      </c>
      <c r="B296" t="s">
        <v>13</v>
      </c>
      <c r="C296" t="s">
        <v>14</v>
      </c>
      <c r="D296" t="s">
        <v>15</v>
      </c>
      <c r="E296" t="s">
        <v>7</v>
      </c>
      <c r="F296" s="1">
        <v>65575</v>
      </c>
      <c r="G296" s="2">
        <v>0.93055555555555547</v>
      </c>
      <c r="H296" t="s">
        <v>110</v>
      </c>
      <c r="I296" t="s">
        <v>101</v>
      </c>
    </row>
    <row r="297" spans="1:9">
      <c r="A297" t="s">
        <v>16</v>
      </c>
      <c r="B297" t="s">
        <v>13</v>
      </c>
      <c r="C297" t="s">
        <v>17</v>
      </c>
      <c r="D297" t="s">
        <v>15</v>
      </c>
      <c r="E297" t="s">
        <v>7</v>
      </c>
      <c r="F297" s="1">
        <v>65726</v>
      </c>
      <c r="G297" s="2">
        <v>0.88263888888888886</v>
      </c>
      <c r="H297" t="s">
        <v>101</v>
      </c>
      <c r="I297" t="s">
        <v>101</v>
      </c>
    </row>
    <row r="298" spans="1:9">
      <c r="F298" s="1"/>
      <c r="G298" s="2"/>
    </row>
    <row r="299" spans="1:9">
      <c r="A299" t="s">
        <v>51</v>
      </c>
      <c r="B299" t="s">
        <v>13</v>
      </c>
      <c r="C299" t="s">
        <v>17</v>
      </c>
      <c r="D299" t="s">
        <v>15</v>
      </c>
      <c r="E299" t="s">
        <v>7</v>
      </c>
      <c r="F299" s="1">
        <v>65773</v>
      </c>
      <c r="G299" s="2">
        <v>0.26458333333333334</v>
      </c>
      <c r="H299" t="s">
        <v>101</v>
      </c>
      <c r="I299" t="s">
        <v>101</v>
      </c>
    </row>
    <row r="300" spans="1:9">
      <c r="A300" t="s">
        <v>52</v>
      </c>
      <c r="B300" t="s">
        <v>13</v>
      </c>
      <c r="C300" t="s">
        <v>19</v>
      </c>
      <c r="D300" t="s">
        <v>15</v>
      </c>
      <c r="E300" t="s">
        <v>7</v>
      </c>
      <c r="F300" s="1">
        <v>66152</v>
      </c>
      <c r="G300" s="2">
        <v>0.31736111111111115</v>
      </c>
      <c r="H300" t="s">
        <v>92</v>
      </c>
      <c r="I300" t="s">
        <v>92</v>
      </c>
    </row>
    <row r="301" spans="1:9">
      <c r="A301" t="s">
        <v>3</v>
      </c>
      <c r="B301" t="s">
        <v>13</v>
      </c>
      <c r="C301" t="s">
        <v>32</v>
      </c>
      <c r="D301" t="s">
        <v>15</v>
      </c>
      <c r="E301" t="s">
        <v>9</v>
      </c>
      <c r="F301" s="1">
        <v>66171</v>
      </c>
      <c r="G301" s="2"/>
      <c r="H301" t="s">
        <v>102</v>
      </c>
      <c r="I301" t="s">
        <v>102</v>
      </c>
    </row>
    <row r="302" spans="1:9">
      <c r="A302" t="s">
        <v>18</v>
      </c>
      <c r="B302" t="s">
        <v>13</v>
      </c>
      <c r="C302" t="s">
        <v>19</v>
      </c>
      <c r="D302" t="s">
        <v>15</v>
      </c>
      <c r="E302" t="s">
        <v>7</v>
      </c>
      <c r="F302" s="1">
        <v>66538</v>
      </c>
      <c r="G302" s="2">
        <v>0.67638888888888893</v>
      </c>
      <c r="H302" t="s">
        <v>92</v>
      </c>
      <c r="I302" t="s">
        <v>92</v>
      </c>
    </row>
    <row r="303" spans="1:9">
      <c r="A303" t="s">
        <v>53</v>
      </c>
      <c r="B303" t="s">
        <v>13</v>
      </c>
      <c r="C303" t="s">
        <v>21</v>
      </c>
      <c r="D303" t="s">
        <v>15</v>
      </c>
      <c r="E303" t="s">
        <v>7</v>
      </c>
      <c r="F303" s="1">
        <v>66547</v>
      </c>
      <c r="G303" s="2">
        <v>0.81319444444444444</v>
      </c>
      <c r="H303" t="s">
        <v>98</v>
      </c>
      <c r="I303" t="s">
        <v>98</v>
      </c>
    </row>
    <row r="304" spans="1:9">
      <c r="A304" t="s">
        <v>54</v>
      </c>
      <c r="B304" t="s">
        <v>13</v>
      </c>
      <c r="C304" t="s">
        <v>23</v>
      </c>
      <c r="D304" t="s">
        <v>15</v>
      </c>
      <c r="E304" t="s">
        <v>7</v>
      </c>
      <c r="F304" s="1">
        <v>66937</v>
      </c>
      <c r="G304" s="2">
        <v>0.27916666666666667</v>
      </c>
      <c r="H304" t="s">
        <v>103</v>
      </c>
      <c r="I304" t="s">
        <v>103</v>
      </c>
    </row>
    <row r="305" spans="1:9">
      <c r="A305" t="s">
        <v>45</v>
      </c>
      <c r="B305" t="s">
        <v>13</v>
      </c>
      <c r="C305" t="s">
        <v>34</v>
      </c>
      <c r="D305" t="s">
        <v>15</v>
      </c>
      <c r="E305" t="s">
        <v>9</v>
      </c>
      <c r="F305" s="1">
        <v>67036</v>
      </c>
      <c r="G305" s="2"/>
      <c r="H305" t="s">
        <v>91</v>
      </c>
      <c r="I305" t="s">
        <v>91</v>
      </c>
    </row>
    <row r="306" spans="1:9">
      <c r="A306" t="s">
        <v>55</v>
      </c>
      <c r="B306" t="s">
        <v>13</v>
      </c>
      <c r="C306" t="s">
        <v>25</v>
      </c>
      <c r="D306" t="s">
        <v>15</v>
      </c>
      <c r="E306" t="s">
        <v>7</v>
      </c>
      <c r="F306" s="1">
        <v>67076</v>
      </c>
      <c r="G306" s="2">
        <v>0.12916666666666668</v>
      </c>
      <c r="H306" t="s">
        <v>104</v>
      </c>
      <c r="I306" t="s">
        <v>104</v>
      </c>
    </row>
    <row r="307" spans="1:9">
      <c r="A307" t="s">
        <v>55</v>
      </c>
      <c r="B307" t="s">
        <v>13</v>
      </c>
      <c r="C307" t="s">
        <v>23</v>
      </c>
      <c r="D307" t="s">
        <v>15</v>
      </c>
      <c r="E307" t="s">
        <v>7</v>
      </c>
      <c r="F307" s="1">
        <v>67151</v>
      </c>
      <c r="G307" s="2">
        <v>0.38194444444444442</v>
      </c>
      <c r="H307" t="s">
        <v>105</v>
      </c>
      <c r="I307" t="s">
        <v>104</v>
      </c>
    </row>
    <row r="308" spans="1:9">
      <c r="A308" t="s">
        <v>55</v>
      </c>
      <c r="B308" t="s">
        <v>13</v>
      </c>
      <c r="C308" t="s">
        <v>25</v>
      </c>
      <c r="D308" t="s">
        <v>15</v>
      </c>
      <c r="E308" t="s">
        <v>7</v>
      </c>
      <c r="F308" s="1">
        <v>67304</v>
      </c>
      <c r="G308" s="2">
        <v>0.87708333333333333</v>
      </c>
      <c r="H308" t="s">
        <v>104</v>
      </c>
      <c r="I308" t="s">
        <v>104</v>
      </c>
    </row>
    <row r="309" spans="1:9">
      <c r="A309" t="s">
        <v>56</v>
      </c>
      <c r="B309" t="s">
        <v>13</v>
      </c>
      <c r="C309" t="s">
        <v>27</v>
      </c>
      <c r="D309" t="s">
        <v>15</v>
      </c>
      <c r="E309" t="s">
        <v>7</v>
      </c>
      <c r="F309" s="1">
        <v>67423</v>
      </c>
      <c r="G309" s="2">
        <v>0.46597222222222223</v>
      </c>
      <c r="H309" t="s">
        <v>106</v>
      </c>
      <c r="I309" t="s">
        <v>106</v>
      </c>
    </row>
    <row r="310" spans="1:9">
      <c r="A310" t="s">
        <v>20</v>
      </c>
      <c r="B310" t="s">
        <v>13</v>
      </c>
      <c r="C310" t="s">
        <v>21</v>
      </c>
      <c r="D310" t="s">
        <v>15</v>
      </c>
      <c r="E310" t="s">
        <v>7</v>
      </c>
      <c r="F310" s="1">
        <v>67654</v>
      </c>
      <c r="G310" s="2">
        <v>0.40972222222222227</v>
      </c>
      <c r="H310" t="s">
        <v>98</v>
      </c>
      <c r="I310" t="s">
        <v>98</v>
      </c>
    </row>
    <row r="311" spans="1:9">
      <c r="A311" t="s">
        <v>46</v>
      </c>
      <c r="B311" t="s">
        <v>13</v>
      </c>
      <c r="C311" t="s">
        <v>36</v>
      </c>
      <c r="D311" t="s">
        <v>15</v>
      </c>
      <c r="E311" t="s">
        <v>9</v>
      </c>
      <c r="F311" s="1">
        <v>67791</v>
      </c>
      <c r="G311" s="2"/>
      <c r="H311" t="s">
        <v>95</v>
      </c>
      <c r="I311" t="s">
        <v>95</v>
      </c>
    </row>
    <row r="312" spans="1:9">
      <c r="A312" t="s">
        <v>57</v>
      </c>
      <c r="B312" t="s">
        <v>13</v>
      </c>
      <c r="C312" t="s">
        <v>29</v>
      </c>
      <c r="D312" t="s">
        <v>15</v>
      </c>
      <c r="E312" t="s">
        <v>7</v>
      </c>
      <c r="F312" s="1">
        <v>67791</v>
      </c>
      <c r="G312" s="2">
        <v>0.54861111111111105</v>
      </c>
      <c r="H312" t="s">
        <v>94</v>
      </c>
      <c r="I312" t="s">
        <v>94</v>
      </c>
    </row>
    <row r="313" spans="1:9">
      <c r="A313" t="s">
        <v>58</v>
      </c>
      <c r="B313" t="s">
        <v>13</v>
      </c>
      <c r="C313" t="s">
        <v>31</v>
      </c>
      <c r="D313" t="s">
        <v>15</v>
      </c>
      <c r="E313" t="s">
        <v>7</v>
      </c>
      <c r="F313" s="1">
        <v>68182</v>
      </c>
      <c r="G313" s="2">
        <v>0.63194444444444442</v>
      </c>
      <c r="H313" t="s">
        <v>100</v>
      </c>
      <c r="I313" t="s">
        <v>100</v>
      </c>
    </row>
    <row r="314" spans="1:9">
      <c r="A314" t="s">
        <v>22</v>
      </c>
      <c r="B314" t="s">
        <v>13</v>
      </c>
      <c r="C314" t="s">
        <v>23</v>
      </c>
      <c r="D314" t="s">
        <v>15</v>
      </c>
      <c r="E314" t="s">
        <v>7</v>
      </c>
      <c r="F314" s="1">
        <v>68475</v>
      </c>
      <c r="G314" s="2">
        <v>2.2222222222222223E-2</v>
      </c>
      <c r="H314" t="s">
        <v>103</v>
      </c>
      <c r="I314" t="s">
        <v>103</v>
      </c>
    </row>
    <row r="315" spans="1:9">
      <c r="A315" t="s">
        <v>47</v>
      </c>
      <c r="B315" t="s">
        <v>13</v>
      </c>
      <c r="C315" t="s">
        <v>14</v>
      </c>
      <c r="D315" t="s">
        <v>15</v>
      </c>
      <c r="E315" t="s">
        <v>9</v>
      </c>
      <c r="F315" s="1">
        <v>68490</v>
      </c>
      <c r="G315" s="2"/>
      <c r="H315" t="s">
        <v>97</v>
      </c>
      <c r="I315" t="s">
        <v>97</v>
      </c>
    </row>
    <row r="316" spans="1:9">
      <c r="A316" t="s">
        <v>8</v>
      </c>
      <c r="B316" t="s">
        <v>13</v>
      </c>
      <c r="C316" t="s">
        <v>32</v>
      </c>
      <c r="D316" t="s">
        <v>15</v>
      </c>
      <c r="E316" t="s">
        <v>7</v>
      </c>
      <c r="F316" s="1">
        <v>68601</v>
      </c>
      <c r="G316" s="2">
        <v>1.5277777777777777E-2</v>
      </c>
      <c r="H316" t="s">
        <v>102</v>
      </c>
      <c r="I316" t="s">
        <v>102</v>
      </c>
    </row>
    <row r="317" spans="1:9">
      <c r="A317" t="s">
        <v>22</v>
      </c>
      <c r="B317" t="s">
        <v>13</v>
      </c>
      <c r="C317" t="s">
        <v>21</v>
      </c>
      <c r="D317" t="s">
        <v>15</v>
      </c>
      <c r="E317" t="s">
        <v>7</v>
      </c>
      <c r="F317" s="1">
        <v>68607</v>
      </c>
      <c r="G317" s="2">
        <v>0.72291666666666676</v>
      </c>
      <c r="H317" t="s">
        <v>108</v>
      </c>
      <c r="I317" t="s">
        <v>103</v>
      </c>
    </row>
    <row r="318" spans="1:9">
      <c r="A318" t="s">
        <v>22</v>
      </c>
      <c r="B318" t="s">
        <v>13</v>
      </c>
      <c r="C318" t="s">
        <v>23</v>
      </c>
      <c r="D318" t="s">
        <v>15</v>
      </c>
      <c r="E318" t="s">
        <v>7</v>
      </c>
      <c r="F318" s="1">
        <v>68739</v>
      </c>
      <c r="G318" s="2">
        <v>0.16805555555555554</v>
      </c>
      <c r="H318" t="s">
        <v>103</v>
      </c>
      <c r="I318" t="s">
        <v>103</v>
      </c>
    </row>
    <row r="319" spans="1:9">
      <c r="A319" t="s">
        <v>48</v>
      </c>
      <c r="B319" t="s">
        <v>13</v>
      </c>
      <c r="C319" t="s">
        <v>34</v>
      </c>
      <c r="D319" t="s">
        <v>15</v>
      </c>
      <c r="E319" t="s">
        <v>7</v>
      </c>
      <c r="F319" s="1">
        <v>69015</v>
      </c>
      <c r="G319" s="2">
        <v>0.66388888888888886</v>
      </c>
      <c r="H319" t="s">
        <v>91</v>
      </c>
      <c r="I319" t="s">
        <v>91</v>
      </c>
    </row>
    <row r="320" spans="1:9">
      <c r="A320" t="s">
        <v>48</v>
      </c>
      <c r="B320" t="s">
        <v>13</v>
      </c>
      <c r="C320" t="s">
        <v>32</v>
      </c>
      <c r="D320" t="s">
        <v>15</v>
      </c>
      <c r="E320" t="s">
        <v>7</v>
      </c>
      <c r="F320" s="1">
        <v>69191</v>
      </c>
      <c r="G320" s="2">
        <v>0.15833333333333333</v>
      </c>
      <c r="H320" t="s">
        <v>93</v>
      </c>
      <c r="I320" t="s">
        <v>91</v>
      </c>
    </row>
    <row r="321" spans="1:9">
      <c r="A321" t="s">
        <v>37</v>
      </c>
      <c r="B321" t="s">
        <v>13</v>
      </c>
      <c r="C321" t="s">
        <v>17</v>
      </c>
      <c r="D321" t="s">
        <v>15</v>
      </c>
      <c r="E321" t="s">
        <v>9</v>
      </c>
      <c r="F321" s="1">
        <v>69222</v>
      </c>
      <c r="G321" s="2"/>
      <c r="H321" t="s">
        <v>101</v>
      </c>
      <c r="I321" t="s">
        <v>101</v>
      </c>
    </row>
    <row r="322" spans="1:9">
      <c r="A322" t="s">
        <v>24</v>
      </c>
      <c r="B322" t="s">
        <v>13</v>
      </c>
      <c r="C322" t="s">
        <v>25</v>
      </c>
      <c r="D322" t="s">
        <v>15</v>
      </c>
      <c r="E322" t="s">
        <v>7</v>
      </c>
      <c r="F322" s="1">
        <v>69245</v>
      </c>
      <c r="G322" s="2">
        <v>0.66249999999999998</v>
      </c>
      <c r="H322" t="s">
        <v>104</v>
      </c>
      <c r="I322" t="s">
        <v>104</v>
      </c>
    </row>
    <row r="323" spans="1:9">
      <c r="A323" t="s">
        <v>48</v>
      </c>
      <c r="B323" t="s">
        <v>13</v>
      </c>
      <c r="C323" t="s">
        <v>34</v>
      </c>
      <c r="D323" t="s">
        <v>15</v>
      </c>
      <c r="E323" t="s">
        <v>7</v>
      </c>
      <c r="F323" s="1">
        <v>69248</v>
      </c>
      <c r="G323" s="2">
        <v>0.4375</v>
      </c>
      <c r="H323" t="s">
        <v>91</v>
      </c>
      <c r="I323" t="s">
        <v>91</v>
      </c>
    </row>
    <row r="324" spans="1:9">
      <c r="A324" t="s">
        <v>24</v>
      </c>
      <c r="B324" t="s">
        <v>13</v>
      </c>
      <c r="C324" t="s">
        <v>23</v>
      </c>
      <c r="D324" t="s">
        <v>15</v>
      </c>
      <c r="E324" t="s">
        <v>7</v>
      </c>
      <c r="F324" s="1">
        <v>69353</v>
      </c>
      <c r="G324" s="2">
        <v>0.20555555555555557</v>
      </c>
      <c r="H324" t="s">
        <v>105</v>
      </c>
      <c r="I324" t="s">
        <v>104</v>
      </c>
    </row>
    <row r="325" spans="1:9">
      <c r="F325" s="1"/>
      <c r="G325" s="2"/>
    </row>
    <row r="326" spans="1:9">
      <c r="A326" t="s">
        <v>49</v>
      </c>
      <c r="B326" t="s">
        <v>13</v>
      </c>
      <c r="C326" t="s">
        <v>36</v>
      </c>
      <c r="D326" t="s">
        <v>15</v>
      </c>
      <c r="E326" t="s">
        <v>7</v>
      </c>
      <c r="F326" s="1">
        <v>69401</v>
      </c>
      <c r="G326" s="2">
        <v>0.73125000000000007</v>
      </c>
      <c r="H326" t="s">
        <v>95</v>
      </c>
      <c r="I326" t="s">
        <v>95</v>
      </c>
    </row>
    <row r="327" spans="1:9">
      <c r="A327" t="s">
        <v>24</v>
      </c>
      <c r="B327" t="s">
        <v>13</v>
      </c>
      <c r="C327" t="s">
        <v>25</v>
      </c>
      <c r="D327" t="s">
        <v>15</v>
      </c>
      <c r="E327" t="s">
        <v>7</v>
      </c>
      <c r="F327" s="1">
        <v>69506</v>
      </c>
      <c r="G327" s="2">
        <v>0.65763888888888888</v>
      </c>
      <c r="H327" t="s">
        <v>104</v>
      </c>
      <c r="I327" t="s">
        <v>104</v>
      </c>
    </row>
    <row r="328" spans="1:9">
      <c r="A328" t="s">
        <v>49</v>
      </c>
      <c r="B328" t="s">
        <v>4</v>
      </c>
      <c r="C328" t="s">
        <v>66</v>
      </c>
      <c r="D328" t="s">
        <v>6</v>
      </c>
      <c r="E328" t="s">
        <v>7</v>
      </c>
      <c r="F328" s="1">
        <v>69738</v>
      </c>
      <c r="G328" s="2">
        <v>0.72569444444444453</v>
      </c>
      <c r="H328" t="s">
        <v>82</v>
      </c>
      <c r="I328" t="s">
        <v>82</v>
      </c>
    </row>
    <row r="329" spans="1:9">
      <c r="A329" t="s">
        <v>50</v>
      </c>
      <c r="B329" t="s">
        <v>13</v>
      </c>
      <c r="C329" t="s">
        <v>14</v>
      </c>
      <c r="D329" t="s">
        <v>15</v>
      </c>
      <c r="E329" t="s">
        <v>7</v>
      </c>
      <c r="F329" s="1">
        <v>69771</v>
      </c>
      <c r="G329" s="2">
        <v>0.53680555555555554</v>
      </c>
      <c r="H329" t="s">
        <v>97</v>
      </c>
      <c r="I329" t="s">
        <v>97</v>
      </c>
    </row>
    <row r="330" spans="1:9">
      <c r="A330" t="s">
        <v>37</v>
      </c>
      <c r="B330" t="s">
        <v>13</v>
      </c>
      <c r="C330" t="s">
        <v>83</v>
      </c>
      <c r="D330" t="s">
        <v>6</v>
      </c>
      <c r="E330" t="s">
        <v>80</v>
      </c>
      <c r="F330" s="1">
        <v>69795</v>
      </c>
      <c r="G330" s="2"/>
      <c r="H330" t="s">
        <v>118</v>
      </c>
      <c r="I330" t="s">
        <v>118</v>
      </c>
    </row>
    <row r="331" spans="1:9">
      <c r="A331" t="s">
        <v>26</v>
      </c>
      <c r="B331" t="s">
        <v>13</v>
      </c>
      <c r="C331" t="s">
        <v>27</v>
      </c>
      <c r="D331" t="s">
        <v>15</v>
      </c>
      <c r="E331" t="s">
        <v>7</v>
      </c>
      <c r="F331" s="1">
        <v>69982</v>
      </c>
      <c r="G331" s="2">
        <v>0.22500000000000001</v>
      </c>
      <c r="H331" t="s">
        <v>106</v>
      </c>
      <c r="I331" t="s">
        <v>106</v>
      </c>
    </row>
    <row r="332" spans="1:9">
      <c r="A332" t="s">
        <v>38</v>
      </c>
      <c r="B332" t="s">
        <v>13</v>
      </c>
      <c r="C332" t="s">
        <v>19</v>
      </c>
      <c r="D332" t="s">
        <v>15</v>
      </c>
      <c r="E332" t="s">
        <v>9</v>
      </c>
      <c r="F332" s="1">
        <v>70080</v>
      </c>
      <c r="G332" s="2"/>
      <c r="H332" t="s">
        <v>92</v>
      </c>
      <c r="I332" t="s">
        <v>92</v>
      </c>
    </row>
    <row r="333" spans="1:9">
      <c r="A333" t="s">
        <v>26</v>
      </c>
      <c r="B333" t="s">
        <v>13</v>
      </c>
      <c r="C333" t="s">
        <v>25</v>
      </c>
      <c r="D333" t="s">
        <v>15</v>
      </c>
      <c r="E333" t="s">
        <v>7</v>
      </c>
      <c r="F333" s="1">
        <v>70139</v>
      </c>
      <c r="G333" s="2">
        <v>0.8208333333333333</v>
      </c>
      <c r="H333" t="s">
        <v>113</v>
      </c>
      <c r="I333" t="s">
        <v>106</v>
      </c>
    </row>
    <row r="334" spans="1:9">
      <c r="A334" t="s">
        <v>51</v>
      </c>
      <c r="B334" t="s">
        <v>13</v>
      </c>
      <c r="C334" t="s">
        <v>17</v>
      </c>
      <c r="D334" t="s">
        <v>15</v>
      </c>
      <c r="E334" t="s">
        <v>7</v>
      </c>
      <c r="F334" s="1">
        <v>70140</v>
      </c>
      <c r="G334" s="2">
        <v>0.11388888888888889</v>
      </c>
      <c r="H334" t="s">
        <v>101</v>
      </c>
      <c r="I334" t="s">
        <v>101</v>
      </c>
    </row>
    <row r="335" spans="1:9">
      <c r="A335" t="s">
        <v>26</v>
      </c>
      <c r="B335" t="s">
        <v>13</v>
      </c>
      <c r="C335" t="s">
        <v>27</v>
      </c>
      <c r="D335" t="s">
        <v>15</v>
      </c>
      <c r="E335" t="s">
        <v>7</v>
      </c>
      <c r="F335" s="1">
        <v>70242</v>
      </c>
      <c r="G335" s="2">
        <v>0.4201388888888889</v>
      </c>
      <c r="H335" t="s">
        <v>106</v>
      </c>
      <c r="I335" t="s">
        <v>106</v>
      </c>
    </row>
    <row r="336" spans="1:9">
      <c r="A336" t="s">
        <v>52</v>
      </c>
      <c r="B336" t="s">
        <v>13</v>
      </c>
      <c r="C336" t="s">
        <v>19</v>
      </c>
      <c r="D336" t="s">
        <v>15</v>
      </c>
      <c r="E336" t="s">
        <v>7</v>
      </c>
      <c r="F336" s="1">
        <v>70518</v>
      </c>
      <c r="G336" s="2">
        <v>0.46597222222222223</v>
      </c>
      <c r="H336" t="s">
        <v>92</v>
      </c>
      <c r="I336" t="s">
        <v>92</v>
      </c>
    </row>
    <row r="337" spans="1:9">
      <c r="A337" t="s">
        <v>28</v>
      </c>
      <c r="B337" t="s">
        <v>13</v>
      </c>
      <c r="C337" t="s">
        <v>29</v>
      </c>
      <c r="D337" t="s">
        <v>15</v>
      </c>
      <c r="E337" t="s">
        <v>7</v>
      </c>
      <c r="F337" s="1">
        <v>70726</v>
      </c>
      <c r="G337" s="2">
        <v>0.68958333333333333</v>
      </c>
      <c r="H337" t="s">
        <v>94</v>
      </c>
      <c r="I337" t="s">
        <v>94</v>
      </c>
    </row>
    <row r="338" spans="1:9">
      <c r="F338" s="1"/>
      <c r="G338" s="2"/>
    </row>
    <row r="339" spans="1:9">
      <c r="A339" t="s">
        <v>11</v>
      </c>
      <c r="F339" s="1"/>
      <c r="G339" s="2"/>
    </row>
    <row r="340" spans="1:9">
      <c r="F340" s="1"/>
      <c r="G340" s="2"/>
    </row>
    <row r="341" spans="1:9">
      <c r="F341" s="1"/>
      <c r="G341" s="2"/>
    </row>
    <row r="342" spans="1:9">
      <c r="F342" s="1"/>
      <c r="G342" s="2"/>
    </row>
    <row r="343" spans="1:9">
      <c r="F343" s="1"/>
      <c r="G3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12"/>
  <sheetViews>
    <sheetView topLeftCell="B1" workbookViewId="0">
      <selection activeCell="E28" sqref="E28"/>
    </sheetView>
  </sheetViews>
  <sheetFormatPr defaultRowHeight="15"/>
  <sheetData>
    <row r="1" spans="1:9">
      <c r="A1" t="s">
        <v>21</v>
      </c>
      <c r="B1">
        <v>-60</v>
      </c>
      <c r="C1">
        <v>30</v>
      </c>
      <c r="E1" t="s">
        <v>21</v>
      </c>
      <c r="F1">
        <v>-30</v>
      </c>
      <c r="H1">
        <v>-31</v>
      </c>
      <c r="I1">
        <v>-98</v>
      </c>
    </row>
    <row r="2" spans="1:9">
      <c r="A2" t="s">
        <v>23</v>
      </c>
      <c r="B2">
        <v>-85</v>
      </c>
      <c r="C2">
        <v>60</v>
      </c>
      <c r="E2" t="s">
        <v>23</v>
      </c>
      <c r="F2">
        <v>-45</v>
      </c>
      <c r="H2">
        <v>-30</v>
      </c>
      <c r="I2">
        <v>-100</v>
      </c>
    </row>
    <row r="3" spans="1:9">
      <c r="A3" t="s">
        <v>25</v>
      </c>
      <c r="B3">
        <v>-100</v>
      </c>
      <c r="C3">
        <v>93</v>
      </c>
      <c r="E3" t="s">
        <v>25</v>
      </c>
      <c r="F3">
        <v>-50</v>
      </c>
      <c r="H3">
        <v>-29</v>
      </c>
      <c r="I3">
        <v>-98</v>
      </c>
    </row>
    <row r="4" spans="1:9">
      <c r="A4" t="s">
        <v>27</v>
      </c>
      <c r="B4">
        <v>-85</v>
      </c>
      <c r="C4">
        <v>120</v>
      </c>
      <c r="E4" t="s">
        <v>27</v>
      </c>
      <c r="F4">
        <v>-45</v>
      </c>
      <c r="H4">
        <v>-28</v>
      </c>
      <c r="I4">
        <v>-93</v>
      </c>
    </row>
    <row r="5" spans="1:9">
      <c r="A5" t="s">
        <v>29</v>
      </c>
      <c r="B5">
        <v>-60</v>
      </c>
      <c r="C5">
        <v>150</v>
      </c>
      <c r="E5" t="s">
        <v>29</v>
      </c>
      <c r="F5">
        <v>-30</v>
      </c>
      <c r="H5">
        <v>-27</v>
      </c>
      <c r="I5">
        <v>-85</v>
      </c>
    </row>
    <row r="6" spans="1:9">
      <c r="A6" t="s">
        <v>31</v>
      </c>
      <c r="B6">
        <v>0</v>
      </c>
      <c r="C6">
        <v>180</v>
      </c>
      <c r="E6" t="s">
        <v>31</v>
      </c>
      <c r="F6">
        <v>0</v>
      </c>
      <c r="H6">
        <v>-26</v>
      </c>
      <c r="I6">
        <v>-74</v>
      </c>
    </row>
    <row r="7" spans="1:9">
      <c r="A7" t="s">
        <v>32</v>
      </c>
      <c r="B7">
        <v>60</v>
      </c>
      <c r="C7">
        <v>210</v>
      </c>
      <c r="E7" t="s">
        <v>32</v>
      </c>
      <c r="F7">
        <v>30</v>
      </c>
      <c r="H7">
        <v>-25</v>
      </c>
      <c r="I7">
        <v>-60</v>
      </c>
    </row>
    <row r="8" spans="1:9">
      <c r="A8" t="s">
        <v>34</v>
      </c>
      <c r="B8">
        <v>85</v>
      </c>
      <c r="C8">
        <v>240</v>
      </c>
      <c r="E8" t="s">
        <v>34</v>
      </c>
      <c r="F8">
        <v>45</v>
      </c>
      <c r="H8">
        <v>-24</v>
      </c>
      <c r="I8">
        <v>-40</v>
      </c>
    </row>
    <row r="9" spans="1:9">
      <c r="A9" t="s">
        <v>36</v>
      </c>
      <c r="B9">
        <v>100</v>
      </c>
      <c r="C9">
        <v>274</v>
      </c>
      <c r="E9" t="s">
        <v>36</v>
      </c>
      <c r="F9">
        <v>50</v>
      </c>
      <c r="H9">
        <v>-23</v>
      </c>
      <c r="I9">
        <v>-15</v>
      </c>
    </row>
    <row r="10" spans="1:9">
      <c r="A10" t="s">
        <v>14</v>
      </c>
      <c r="B10">
        <v>85</v>
      </c>
      <c r="C10">
        <v>300</v>
      </c>
      <c r="E10" t="s">
        <v>14</v>
      </c>
      <c r="F10">
        <v>45</v>
      </c>
      <c r="H10">
        <v>-22</v>
      </c>
      <c r="I10">
        <v>15</v>
      </c>
    </row>
    <row r="11" spans="1:9">
      <c r="A11" t="s">
        <v>17</v>
      </c>
      <c r="B11">
        <v>60</v>
      </c>
      <c r="C11">
        <v>330</v>
      </c>
      <c r="E11" t="s">
        <v>17</v>
      </c>
      <c r="F11">
        <v>30</v>
      </c>
      <c r="H11">
        <v>-21</v>
      </c>
      <c r="I11">
        <v>40</v>
      </c>
    </row>
    <row r="12" spans="1:9">
      <c r="A12" t="s">
        <v>19</v>
      </c>
      <c r="B12">
        <v>0</v>
      </c>
      <c r="C12">
        <v>360</v>
      </c>
      <c r="E12" t="s">
        <v>19</v>
      </c>
      <c r="F12">
        <v>0</v>
      </c>
      <c r="H12">
        <v>-20</v>
      </c>
      <c r="I12">
        <v>60</v>
      </c>
    </row>
    <row r="13" spans="1:9">
      <c r="A13" t="s">
        <v>59</v>
      </c>
      <c r="B13" s="4" t="s">
        <v>73</v>
      </c>
      <c r="H13">
        <v>-19</v>
      </c>
      <c r="I13">
        <v>74</v>
      </c>
    </row>
    <row r="14" spans="1:9">
      <c r="A14" t="s">
        <v>60</v>
      </c>
      <c r="B14" s="4" t="s">
        <v>73</v>
      </c>
      <c r="H14">
        <v>-18</v>
      </c>
      <c r="I14">
        <v>85</v>
      </c>
    </row>
    <row r="15" spans="1:9">
      <c r="A15" t="s">
        <v>61</v>
      </c>
      <c r="B15" s="4" t="s">
        <v>73</v>
      </c>
      <c r="H15">
        <v>-17</v>
      </c>
      <c r="I15">
        <v>93</v>
      </c>
    </row>
    <row r="16" spans="1:9">
      <c r="A16" t="s">
        <v>62</v>
      </c>
      <c r="B16" s="4" t="s">
        <v>73</v>
      </c>
      <c r="H16">
        <v>-16</v>
      </c>
      <c r="I16">
        <v>98</v>
      </c>
    </row>
    <row r="17" spans="1:9">
      <c r="A17" t="s">
        <v>63</v>
      </c>
      <c r="B17" s="4" t="s">
        <v>73</v>
      </c>
      <c r="H17">
        <v>-15</v>
      </c>
      <c r="I17">
        <v>100</v>
      </c>
    </row>
    <row r="18" spans="1:9">
      <c r="A18" t="s">
        <v>64</v>
      </c>
      <c r="B18" s="4" t="s">
        <v>73</v>
      </c>
      <c r="H18">
        <v>-14</v>
      </c>
      <c r="I18">
        <v>98</v>
      </c>
    </row>
    <row r="19" spans="1:9">
      <c r="A19" t="s">
        <v>5</v>
      </c>
      <c r="B19" s="4" t="s">
        <v>73</v>
      </c>
      <c r="H19">
        <v>-13</v>
      </c>
      <c r="I19">
        <v>93</v>
      </c>
    </row>
    <row r="20" spans="1:9">
      <c r="A20" t="s">
        <v>65</v>
      </c>
      <c r="B20" s="4" t="s">
        <v>73</v>
      </c>
      <c r="H20">
        <v>-12</v>
      </c>
      <c r="I20">
        <v>85</v>
      </c>
    </row>
    <row r="21" spans="1:9">
      <c r="A21" t="s">
        <v>66</v>
      </c>
      <c r="B21" s="4" t="s">
        <v>73</v>
      </c>
      <c r="H21">
        <v>-11</v>
      </c>
      <c r="I21">
        <v>74</v>
      </c>
    </row>
    <row r="22" spans="1:9">
      <c r="A22" t="s">
        <v>67</v>
      </c>
      <c r="B22" s="4" t="s">
        <v>73</v>
      </c>
      <c r="H22">
        <v>-10</v>
      </c>
      <c r="I22">
        <v>60</v>
      </c>
    </row>
    <row r="23" spans="1:9">
      <c r="A23" t="s">
        <v>68</v>
      </c>
      <c r="B23" s="4" t="s">
        <v>73</v>
      </c>
      <c r="H23">
        <v>-9</v>
      </c>
      <c r="I23">
        <v>40</v>
      </c>
    </row>
    <row r="24" spans="1:9">
      <c r="A24" t="s">
        <v>69</v>
      </c>
      <c r="B24" s="4" t="s">
        <v>73</v>
      </c>
      <c r="H24">
        <v>-8</v>
      </c>
      <c r="I24">
        <v>15</v>
      </c>
    </row>
    <row r="25" spans="1:9">
      <c r="H25">
        <v>-7</v>
      </c>
      <c r="I25">
        <v>-15</v>
      </c>
    </row>
    <row r="26" spans="1:9">
      <c r="H26">
        <v>-6</v>
      </c>
      <c r="I26">
        <v>-40</v>
      </c>
    </row>
    <row r="27" spans="1:9">
      <c r="H27">
        <v>-5</v>
      </c>
      <c r="I27">
        <v>-60</v>
      </c>
    </row>
    <row r="28" spans="1:9">
      <c r="H28">
        <v>-4</v>
      </c>
      <c r="I28">
        <v>-74</v>
      </c>
    </row>
    <row r="29" spans="1:9">
      <c r="H29">
        <v>-3</v>
      </c>
      <c r="I29">
        <v>-85</v>
      </c>
    </row>
    <row r="30" spans="1:9">
      <c r="H30">
        <v>-2</v>
      </c>
      <c r="I30">
        <v>-93</v>
      </c>
    </row>
    <row r="31" spans="1:9">
      <c r="H31">
        <v>-1</v>
      </c>
      <c r="I31">
        <v>-98</v>
      </c>
    </row>
    <row r="32" spans="1:9">
      <c r="H32">
        <v>0</v>
      </c>
      <c r="I32">
        <v>-100</v>
      </c>
    </row>
    <row r="33" spans="8:9">
      <c r="H33">
        <v>1</v>
      </c>
      <c r="I33">
        <v>-98</v>
      </c>
    </row>
    <row r="34" spans="8:9">
      <c r="H34">
        <v>2</v>
      </c>
      <c r="I34">
        <v>-93</v>
      </c>
    </row>
    <row r="35" spans="8:9">
      <c r="H35">
        <v>3</v>
      </c>
      <c r="I35">
        <v>-85</v>
      </c>
    </row>
    <row r="36" spans="8:9">
      <c r="H36">
        <v>4</v>
      </c>
      <c r="I36">
        <v>-74</v>
      </c>
    </row>
    <row r="37" spans="8:9">
      <c r="H37">
        <v>5</v>
      </c>
      <c r="I37">
        <v>-60</v>
      </c>
    </row>
    <row r="38" spans="8:9">
      <c r="H38">
        <v>6</v>
      </c>
      <c r="I38">
        <v>-40</v>
      </c>
    </row>
    <row r="39" spans="8:9">
      <c r="H39">
        <v>7</v>
      </c>
      <c r="I39">
        <v>-15</v>
      </c>
    </row>
    <row r="40" spans="8:9">
      <c r="H40">
        <v>8</v>
      </c>
      <c r="I40">
        <v>15</v>
      </c>
    </row>
    <row r="41" spans="8:9">
      <c r="H41">
        <v>9</v>
      </c>
      <c r="I41">
        <v>40</v>
      </c>
    </row>
    <row r="42" spans="8:9">
      <c r="H42">
        <v>10</v>
      </c>
      <c r="I42">
        <v>60</v>
      </c>
    </row>
    <row r="43" spans="8:9">
      <c r="H43">
        <v>11</v>
      </c>
      <c r="I43">
        <v>74</v>
      </c>
    </row>
    <row r="44" spans="8:9">
      <c r="H44">
        <v>12</v>
      </c>
      <c r="I44">
        <v>85</v>
      </c>
    </row>
    <row r="45" spans="8:9">
      <c r="H45">
        <v>13</v>
      </c>
      <c r="I45">
        <v>93</v>
      </c>
    </row>
    <row r="46" spans="8:9">
      <c r="H46">
        <v>14</v>
      </c>
      <c r="I46">
        <v>98</v>
      </c>
    </row>
    <row r="47" spans="8:9">
      <c r="H47">
        <v>15</v>
      </c>
      <c r="I47">
        <v>100</v>
      </c>
    </row>
    <row r="48" spans="8:9">
      <c r="H48">
        <v>16</v>
      </c>
      <c r="I48">
        <v>98</v>
      </c>
    </row>
    <row r="49" spans="8:9">
      <c r="H49">
        <v>17</v>
      </c>
      <c r="I49">
        <v>93</v>
      </c>
    </row>
    <row r="50" spans="8:9">
      <c r="H50">
        <v>18</v>
      </c>
      <c r="I50">
        <v>85</v>
      </c>
    </row>
    <row r="51" spans="8:9">
      <c r="H51">
        <v>19</v>
      </c>
      <c r="I51">
        <v>74</v>
      </c>
    </row>
    <row r="52" spans="8:9">
      <c r="H52">
        <v>20</v>
      </c>
      <c r="I52">
        <v>60</v>
      </c>
    </row>
    <row r="53" spans="8:9">
      <c r="H53">
        <v>21</v>
      </c>
      <c r="I53">
        <v>40</v>
      </c>
    </row>
    <row r="54" spans="8:9">
      <c r="H54">
        <v>22</v>
      </c>
      <c r="I54">
        <v>15</v>
      </c>
    </row>
    <row r="55" spans="8:9">
      <c r="H55">
        <v>23</v>
      </c>
      <c r="I55">
        <v>-15</v>
      </c>
    </row>
    <row r="56" spans="8:9">
      <c r="H56">
        <v>24</v>
      </c>
      <c r="I56">
        <v>-40</v>
      </c>
    </row>
    <row r="57" spans="8:9">
      <c r="H57">
        <v>25</v>
      </c>
      <c r="I57">
        <v>-60</v>
      </c>
    </row>
    <row r="58" spans="8:9">
      <c r="H58">
        <v>26</v>
      </c>
      <c r="I58">
        <v>-74</v>
      </c>
    </row>
    <row r="59" spans="8:9">
      <c r="H59">
        <v>27</v>
      </c>
      <c r="I59">
        <v>-85</v>
      </c>
    </row>
    <row r="60" spans="8:9">
      <c r="H60">
        <v>28</v>
      </c>
      <c r="I60">
        <v>-93</v>
      </c>
    </row>
    <row r="61" spans="8:9">
      <c r="H61">
        <v>29</v>
      </c>
      <c r="I61">
        <v>-98</v>
      </c>
    </row>
    <row r="62" spans="8:9">
      <c r="H62">
        <v>30</v>
      </c>
      <c r="I62">
        <v>-100</v>
      </c>
    </row>
    <row r="63" spans="8:9">
      <c r="H63">
        <v>31</v>
      </c>
      <c r="I63">
        <v>-98</v>
      </c>
    </row>
    <row r="64" spans="8:9">
      <c r="H64">
        <v>32</v>
      </c>
      <c r="I64">
        <v>-93</v>
      </c>
    </row>
    <row r="65" spans="8:9">
      <c r="H65">
        <v>33</v>
      </c>
      <c r="I65">
        <v>-85</v>
      </c>
    </row>
    <row r="66" spans="8:9">
      <c r="H66">
        <v>34</v>
      </c>
      <c r="I66">
        <v>-74</v>
      </c>
    </row>
    <row r="67" spans="8:9">
      <c r="H67">
        <v>35</v>
      </c>
      <c r="I67">
        <v>-60</v>
      </c>
    </row>
    <row r="68" spans="8:9">
      <c r="H68">
        <v>36</v>
      </c>
      <c r="I68">
        <v>-40</v>
      </c>
    </row>
    <row r="69" spans="8:9">
      <c r="H69">
        <v>37</v>
      </c>
      <c r="I69">
        <v>-15</v>
      </c>
    </row>
    <row r="70" spans="8:9">
      <c r="H70">
        <v>38</v>
      </c>
      <c r="I70">
        <v>15</v>
      </c>
    </row>
    <row r="71" spans="8:9">
      <c r="H71">
        <v>39</v>
      </c>
      <c r="I71">
        <v>40</v>
      </c>
    </row>
    <row r="72" spans="8:9">
      <c r="H72">
        <v>40</v>
      </c>
      <c r="I72">
        <v>60</v>
      </c>
    </row>
    <row r="73" spans="8:9">
      <c r="H73">
        <v>41</v>
      </c>
      <c r="I73">
        <v>74</v>
      </c>
    </row>
    <row r="74" spans="8:9">
      <c r="H74">
        <v>42</v>
      </c>
      <c r="I74">
        <v>85</v>
      </c>
    </row>
    <row r="75" spans="8:9">
      <c r="H75">
        <v>43</v>
      </c>
      <c r="I75">
        <v>93</v>
      </c>
    </row>
    <row r="76" spans="8:9">
      <c r="H76">
        <v>44</v>
      </c>
      <c r="I76">
        <v>98</v>
      </c>
    </row>
    <row r="77" spans="8:9">
      <c r="H77">
        <v>45</v>
      </c>
      <c r="I77">
        <v>100</v>
      </c>
    </row>
    <row r="78" spans="8:9">
      <c r="H78">
        <v>46</v>
      </c>
      <c r="I78">
        <v>98</v>
      </c>
    </row>
    <row r="79" spans="8:9">
      <c r="H79">
        <v>47</v>
      </c>
      <c r="I79">
        <v>93</v>
      </c>
    </row>
    <row r="80" spans="8:9">
      <c r="H80">
        <v>48</v>
      </c>
      <c r="I80">
        <v>85</v>
      </c>
    </row>
    <row r="81" spans="8:9">
      <c r="H81">
        <v>49</v>
      </c>
      <c r="I81">
        <v>74</v>
      </c>
    </row>
    <row r="82" spans="8:9">
      <c r="H82">
        <v>50</v>
      </c>
      <c r="I82">
        <v>60</v>
      </c>
    </row>
    <row r="83" spans="8:9">
      <c r="H83">
        <v>51</v>
      </c>
      <c r="I83">
        <v>40</v>
      </c>
    </row>
    <row r="84" spans="8:9">
      <c r="H84">
        <v>52</v>
      </c>
      <c r="I84">
        <v>15</v>
      </c>
    </row>
    <row r="85" spans="8:9">
      <c r="H85">
        <v>53</v>
      </c>
      <c r="I85">
        <v>-15</v>
      </c>
    </row>
    <row r="86" spans="8:9">
      <c r="H86">
        <v>54</v>
      </c>
      <c r="I86">
        <v>-40</v>
      </c>
    </row>
    <row r="87" spans="8:9">
      <c r="H87">
        <v>55</v>
      </c>
      <c r="I87">
        <v>-60</v>
      </c>
    </row>
    <row r="88" spans="8:9">
      <c r="H88">
        <v>56</v>
      </c>
      <c r="I88">
        <v>-74</v>
      </c>
    </row>
    <row r="89" spans="8:9">
      <c r="H89">
        <v>57</v>
      </c>
      <c r="I89">
        <v>-85</v>
      </c>
    </row>
    <row r="90" spans="8:9">
      <c r="H90">
        <v>58</v>
      </c>
      <c r="I90">
        <v>-93</v>
      </c>
    </row>
    <row r="91" spans="8:9">
      <c r="H91">
        <v>59</v>
      </c>
      <c r="I91">
        <v>-98</v>
      </c>
    </row>
    <row r="92" spans="8:9">
      <c r="H92">
        <v>60</v>
      </c>
      <c r="I92">
        <v>-100</v>
      </c>
    </row>
    <row r="93" spans="8:9">
      <c r="H93">
        <v>61</v>
      </c>
      <c r="I93">
        <v>-98</v>
      </c>
    </row>
    <row r="94" spans="8:9">
      <c r="H94">
        <v>62</v>
      </c>
      <c r="I94">
        <v>-93</v>
      </c>
    </row>
    <row r="95" spans="8:9">
      <c r="H95">
        <v>63</v>
      </c>
      <c r="I95">
        <v>-85</v>
      </c>
    </row>
    <row r="96" spans="8:9">
      <c r="H96">
        <v>64</v>
      </c>
      <c r="I96">
        <v>-74</v>
      </c>
    </row>
    <row r="97" spans="8:9">
      <c r="H97">
        <v>65</v>
      </c>
      <c r="I97">
        <v>-60</v>
      </c>
    </row>
    <row r="98" spans="8:9">
      <c r="H98">
        <v>66</v>
      </c>
      <c r="I98">
        <v>-40</v>
      </c>
    </row>
    <row r="99" spans="8:9">
      <c r="H99">
        <v>67</v>
      </c>
      <c r="I99">
        <v>-15</v>
      </c>
    </row>
    <row r="100" spans="8:9">
      <c r="H100">
        <v>68</v>
      </c>
      <c r="I100">
        <v>15</v>
      </c>
    </row>
    <row r="101" spans="8:9">
      <c r="H101">
        <v>69</v>
      </c>
      <c r="I101">
        <v>40</v>
      </c>
    </row>
    <row r="102" spans="8:9">
      <c r="H102">
        <v>70</v>
      </c>
      <c r="I102">
        <v>60</v>
      </c>
    </row>
    <row r="103" spans="8:9">
      <c r="H103">
        <v>71</v>
      </c>
      <c r="I103">
        <v>74</v>
      </c>
    </row>
    <row r="104" spans="8:9">
      <c r="H104">
        <v>72</v>
      </c>
      <c r="I104">
        <v>85</v>
      </c>
    </row>
    <row r="105" spans="8:9">
      <c r="H105">
        <v>73</v>
      </c>
      <c r="I105">
        <v>93</v>
      </c>
    </row>
    <row r="106" spans="8:9">
      <c r="H106">
        <v>74</v>
      </c>
      <c r="I106">
        <v>98</v>
      </c>
    </row>
    <row r="107" spans="8:9">
      <c r="H107">
        <v>75</v>
      </c>
      <c r="I107">
        <v>100</v>
      </c>
    </row>
    <row r="108" spans="8:9">
      <c r="H108">
        <v>76</v>
      </c>
      <c r="I108">
        <v>98</v>
      </c>
    </row>
    <row r="109" spans="8:9">
      <c r="H109">
        <v>77</v>
      </c>
      <c r="I109">
        <v>93</v>
      </c>
    </row>
    <row r="110" spans="8:9">
      <c r="H110">
        <v>78</v>
      </c>
      <c r="I110">
        <v>85</v>
      </c>
    </row>
    <row r="111" spans="8:9">
      <c r="H111">
        <v>79</v>
      </c>
      <c r="I111">
        <v>74</v>
      </c>
    </row>
    <row r="112" spans="8:9">
      <c r="H112">
        <v>80</v>
      </c>
      <c r="I112">
        <v>60</v>
      </c>
    </row>
    <row r="113" spans="8:9">
      <c r="H113">
        <v>81</v>
      </c>
      <c r="I113">
        <v>40</v>
      </c>
    </row>
    <row r="114" spans="8:9">
      <c r="H114">
        <v>82</v>
      </c>
      <c r="I114">
        <v>15</v>
      </c>
    </row>
    <row r="115" spans="8:9">
      <c r="H115">
        <v>83</v>
      </c>
      <c r="I115">
        <v>-15</v>
      </c>
    </row>
    <row r="116" spans="8:9">
      <c r="H116">
        <v>84</v>
      </c>
      <c r="I116">
        <v>-40</v>
      </c>
    </row>
    <row r="117" spans="8:9">
      <c r="H117">
        <v>85</v>
      </c>
      <c r="I117">
        <v>-60</v>
      </c>
    </row>
    <row r="118" spans="8:9">
      <c r="H118">
        <v>86</v>
      </c>
      <c r="I118">
        <v>-74</v>
      </c>
    </row>
    <row r="119" spans="8:9">
      <c r="H119">
        <v>87</v>
      </c>
      <c r="I119">
        <v>-85</v>
      </c>
    </row>
    <row r="120" spans="8:9">
      <c r="H120">
        <v>88</v>
      </c>
      <c r="I120">
        <v>-93</v>
      </c>
    </row>
    <row r="121" spans="8:9">
      <c r="H121">
        <v>89</v>
      </c>
      <c r="I121">
        <v>-98</v>
      </c>
    </row>
    <row r="122" spans="8:9">
      <c r="H122">
        <v>90</v>
      </c>
      <c r="I122">
        <v>-100</v>
      </c>
    </row>
    <row r="123" spans="8:9">
      <c r="H123">
        <v>91</v>
      </c>
      <c r="I123">
        <v>-98</v>
      </c>
    </row>
    <row r="124" spans="8:9">
      <c r="H124">
        <v>92</v>
      </c>
      <c r="I124">
        <v>-93</v>
      </c>
    </row>
    <row r="125" spans="8:9">
      <c r="H125">
        <v>93</v>
      </c>
      <c r="I125">
        <v>-85</v>
      </c>
    </row>
    <row r="126" spans="8:9">
      <c r="H126">
        <v>94</v>
      </c>
      <c r="I126">
        <v>-74</v>
      </c>
    </row>
    <row r="127" spans="8:9">
      <c r="H127">
        <v>95</v>
      </c>
      <c r="I127">
        <v>-60</v>
      </c>
    </row>
    <row r="128" spans="8:9">
      <c r="H128">
        <v>96</v>
      </c>
      <c r="I128">
        <v>-40</v>
      </c>
    </row>
    <row r="129" spans="8:9">
      <c r="H129">
        <v>97</v>
      </c>
      <c r="I129">
        <v>-15</v>
      </c>
    </row>
    <row r="130" spans="8:9">
      <c r="H130">
        <v>98</v>
      </c>
      <c r="I130">
        <v>15</v>
      </c>
    </row>
    <row r="131" spans="8:9">
      <c r="H131">
        <v>99</v>
      </c>
      <c r="I131">
        <v>40</v>
      </c>
    </row>
    <row r="132" spans="8:9">
      <c r="H132">
        <v>100</v>
      </c>
      <c r="I132">
        <v>60</v>
      </c>
    </row>
    <row r="133" spans="8:9">
      <c r="H133">
        <v>101</v>
      </c>
      <c r="I133">
        <v>74</v>
      </c>
    </row>
    <row r="134" spans="8:9">
      <c r="H134">
        <v>102</v>
      </c>
      <c r="I134">
        <v>85</v>
      </c>
    </row>
    <row r="135" spans="8:9">
      <c r="H135">
        <v>103</v>
      </c>
      <c r="I135">
        <v>93</v>
      </c>
    </row>
    <row r="136" spans="8:9">
      <c r="H136">
        <v>104</v>
      </c>
      <c r="I136">
        <v>98</v>
      </c>
    </row>
    <row r="137" spans="8:9">
      <c r="H137">
        <v>105</v>
      </c>
      <c r="I137">
        <v>100</v>
      </c>
    </row>
    <row r="138" spans="8:9">
      <c r="H138">
        <v>106</v>
      </c>
      <c r="I138">
        <v>98</v>
      </c>
    </row>
    <row r="139" spans="8:9">
      <c r="H139">
        <v>107</v>
      </c>
      <c r="I139">
        <v>93</v>
      </c>
    </row>
    <row r="140" spans="8:9">
      <c r="H140">
        <v>108</v>
      </c>
      <c r="I140">
        <v>85</v>
      </c>
    </row>
    <row r="141" spans="8:9">
      <c r="H141">
        <v>109</v>
      </c>
      <c r="I141">
        <v>74</v>
      </c>
    </row>
    <row r="142" spans="8:9">
      <c r="H142">
        <v>110</v>
      </c>
      <c r="I142">
        <v>60</v>
      </c>
    </row>
    <row r="143" spans="8:9">
      <c r="H143">
        <v>111</v>
      </c>
      <c r="I143">
        <v>40</v>
      </c>
    </row>
    <row r="144" spans="8:9">
      <c r="H144">
        <v>112</v>
      </c>
      <c r="I144">
        <v>15</v>
      </c>
    </row>
    <row r="145" spans="8:9">
      <c r="H145">
        <v>113</v>
      </c>
      <c r="I145">
        <v>-15</v>
      </c>
    </row>
    <row r="146" spans="8:9">
      <c r="H146">
        <v>114</v>
      </c>
      <c r="I146">
        <v>-40</v>
      </c>
    </row>
    <row r="147" spans="8:9">
      <c r="H147">
        <v>115</v>
      </c>
      <c r="I147">
        <v>-60</v>
      </c>
    </row>
    <row r="148" spans="8:9">
      <c r="H148">
        <v>116</v>
      </c>
      <c r="I148">
        <v>-74</v>
      </c>
    </row>
    <row r="149" spans="8:9">
      <c r="H149">
        <v>117</v>
      </c>
      <c r="I149">
        <v>-85</v>
      </c>
    </row>
    <row r="150" spans="8:9">
      <c r="H150">
        <v>118</v>
      </c>
      <c r="I150">
        <v>-93</v>
      </c>
    </row>
    <row r="151" spans="8:9">
      <c r="H151">
        <v>119</v>
      </c>
      <c r="I151">
        <v>-98</v>
      </c>
    </row>
    <row r="152" spans="8:9">
      <c r="H152">
        <v>120</v>
      </c>
      <c r="I152">
        <v>-100</v>
      </c>
    </row>
    <row r="153" spans="8:9">
      <c r="H153">
        <v>121</v>
      </c>
      <c r="I153">
        <v>-98</v>
      </c>
    </row>
    <row r="154" spans="8:9">
      <c r="H154">
        <v>122</v>
      </c>
      <c r="I154">
        <v>-93</v>
      </c>
    </row>
    <row r="155" spans="8:9">
      <c r="H155">
        <v>123</v>
      </c>
      <c r="I155">
        <v>-85</v>
      </c>
    </row>
    <row r="156" spans="8:9">
      <c r="H156">
        <v>124</v>
      </c>
      <c r="I156">
        <v>-74</v>
      </c>
    </row>
    <row r="157" spans="8:9">
      <c r="H157">
        <v>125</v>
      </c>
      <c r="I157">
        <v>-60</v>
      </c>
    </row>
    <row r="158" spans="8:9">
      <c r="H158">
        <v>126</v>
      </c>
      <c r="I158">
        <v>-40</v>
      </c>
    </row>
    <row r="159" spans="8:9">
      <c r="H159">
        <v>127</v>
      </c>
      <c r="I159">
        <v>-15</v>
      </c>
    </row>
    <row r="160" spans="8:9">
      <c r="H160">
        <v>128</v>
      </c>
      <c r="I160">
        <v>15</v>
      </c>
    </row>
    <row r="161" spans="8:9">
      <c r="H161">
        <v>129</v>
      </c>
      <c r="I161">
        <v>40</v>
      </c>
    </row>
    <row r="162" spans="8:9">
      <c r="H162">
        <v>130</v>
      </c>
      <c r="I162">
        <v>60</v>
      </c>
    </row>
    <row r="163" spans="8:9">
      <c r="H163">
        <v>131</v>
      </c>
      <c r="I163">
        <v>74</v>
      </c>
    </row>
    <row r="164" spans="8:9">
      <c r="H164">
        <v>132</v>
      </c>
      <c r="I164">
        <v>85</v>
      </c>
    </row>
    <row r="165" spans="8:9">
      <c r="H165">
        <v>133</v>
      </c>
      <c r="I165">
        <v>93</v>
      </c>
    </row>
    <row r="166" spans="8:9">
      <c r="H166">
        <v>134</v>
      </c>
      <c r="I166">
        <v>98</v>
      </c>
    </row>
    <row r="167" spans="8:9">
      <c r="H167">
        <v>135</v>
      </c>
      <c r="I167">
        <v>100</v>
      </c>
    </row>
    <row r="168" spans="8:9">
      <c r="H168">
        <v>136</v>
      </c>
      <c r="I168">
        <v>98</v>
      </c>
    </row>
    <row r="169" spans="8:9">
      <c r="H169">
        <v>137</v>
      </c>
      <c r="I169">
        <v>93</v>
      </c>
    </row>
    <row r="170" spans="8:9">
      <c r="H170">
        <v>138</v>
      </c>
      <c r="I170">
        <v>85</v>
      </c>
    </row>
    <row r="171" spans="8:9">
      <c r="H171">
        <v>139</v>
      </c>
      <c r="I171">
        <v>74</v>
      </c>
    </row>
    <row r="172" spans="8:9">
      <c r="H172">
        <v>140</v>
      </c>
      <c r="I172">
        <v>60</v>
      </c>
    </row>
    <row r="173" spans="8:9">
      <c r="H173">
        <v>141</v>
      </c>
      <c r="I173">
        <v>40</v>
      </c>
    </row>
    <row r="174" spans="8:9">
      <c r="H174">
        <v>142</v>
      </c>
      <c r="I174">
        <v>15</v>
      </c>
    </row>
    <row r="175" spans="8:9">
      <c r="H175">
        <v>143</v>
      </c>
      <c r="I175">
        <v>-15</v>
      </c>
    </row>
    <row r="176" spans="8:9">
      <c r="H176">
        <v>144</v>
      </c>
      <c r="I176">
        <v>-40</v>
      </c>
    </row>
    <row r="177" spans="8:9">
      <c r="H177">
        <v>145</v>
      </c>
      <c r="I177">
        <v>-60</v>
      </c>
    </row>
    <row r="178" spans="8:9">
      <c r="H178">
        <v>146</v>
      </c>
      <c r="I178">
        <v>-74</v>
      </c>
    </row>
    <row r="179" spans="8:9">
      <c r="H179">
        <v>147</v>
      </c>
      <c r="I179">
        <v>-85</v>
      </c>
    </row>
    <row r="180" spans="8:9">
      <c r="H180">
        <v>148</v>
      </c>
      <c r="I180">
        <v>-93</v>
      </c>
    </row>
    <row r="181" spans="8:9">
      <c r="H181">
        <v>149</v>
      </c>
      <c r="I181">
        <v>-98</v>
      </c>
    </row>
    <row r="182" spans="8:9">
      <c r="H182">
        <v>150</v>
      </c>
      <c r="I182">
        <v>-100</v>
      </c>
    </row>
    <row r="183" spans="8:9">
      <c r="H183">
        <v>151</v>
      </c>
      <c r="I183">
        <v>-98</v>
      </c>
    </row>
    <row r="184" spans="8:9">
      <c r="H184">
        <v>152</v>
      </c>
      <c r="I184">
        <v>-93</v>
      </c>
    </row>
    <row r="185" spans="8:9">
      <c r="H185">
        <v>153</v>
      </c>
      <c r="I185">
        <v>-85</v>
      </c>
    </row>
    <row r="186" spans="8:9">
      <c r="H186">
        <v>154</v>
      </c>
      <c r="I186">
        <v>-74</v>
      </c>
    </row>
    <row r="187" spans="8:9">
      <c r="H187">
        <v>155</v>
      </c>
      <c r="I187">
        <v>-60</v>
      </c>
    </row>
    <row r="188" spans="8:9">
      <c r="H188">
        <v>156</v>
      </c>
      <c r="I188">
        <v>-40</v>
      </c>
    </row>
    <row r="189" spans="8:9">
      <c r="H189">
        <v>157</v>
      </c>
      <c r="I189">
        <v>-15</v>
      </c>
    </row>
    <row r="190" spans="8:9">
      <c r="H190">
        <v>158</v>
      </c>
      <c r="I190">
        <v>15</v>
      </c>
    </row>
    <row r="191" spans="8:9">
      <c r="H191">
        <v>159</v>
      </c>
      <c r="I191">
        <v>40</v>
      </c>
    </row>
    <row r="192" spans="8:9">
      <c r="H192">
        <v>160</v>
      </c>
      <c r="I192">
        <v>60</v>
      </c>
    </row>
    <row r="193" spans="8:9">
      <c r="H193">
        <v>161</v>
      </c>
      <c r="I193">
        <v>74</v>
      </c>
    </row>
    <row r="194" spans="8:9">
      <c r="H194">
        <v>162</v>
      </c>
      <c r="I194">
        <v>85</v>
      </c>
    </row>
    <row r="195" spans="8:9">
      <c r="H195">
        <v>163</v>
      </c>
      <c r="I195">
        <v>93</v>
      </c>
    </row>
    <row r="196" spans="8:9">
      <c r="H196">
        <v>164</v>
      </c>
      <c r="I196">
        <v>98</v>
      </c>
    </row>
    <row r="197" spans="8:9">
      <c r="H197">
        <v>165</v>
      </c>
      <c r="I197">
        <v>100</v>
      </c>
    </row>
    <row r="198" spans="8:9">
      <c r="H198">
        <v>166</v>
      </c>
      <c r="I198">
        <v>98</v>
      </c>
    </row>
    <row r="199" spans="8:9">
      <c r="H199">
        <v>167</v>
      </c>
      <c r="I199">
        <v>93</v>
      </c>
    </row>
    <row r="200" spans="8:9">
      <c r="H200">
        <v>168</v>
      </c>
      <c r="I200">
        <v>85</v>
      </c>
    </row>
    <row r="201" spans="8:9">
      <c r="H201">
        <v>169</v>
      </c>
      <c r="I201">
        <v>74</v>
      </c>
    </row>
    <row r="202" spans="8:9">
      <c r="H202">
        <v>170</v>
      </c>
      <c r="I202">
        <v>60</v>
      </c>
    </row>
    <row r="203" spans="8:9">
      <c r="H203">
        <v>171</v>
      </c>
      <c r="I203">
        <v>40</v>
      </c>
    </row>
    <row r="204" spans="8:9">
      <c r="H204">
        <v>172</v>
      </c>
      <c r="I204">
        <v>15</v>
      </c>
    </row>
    <row r="205" spans="8:9">
      <c r="H205">
        <v>173</v>
      </c>
      <c r="I205">
        <v>-15</v>
      </c>
    </row>
    <row r="206" spans="8:9">
      <c r="H206">
        <v>174</v>
      </c>
      <c r="I206">
        <v>-40</v>
      </c>
    </row>
    <row r="207" spans="8:9">
      <c r="H207">
        <v>175</v>
      </c>
      <c r="I207">
        <v>-60</v>
      </c>
    </row>
    <row r="208" spans="8:9">
      <c r="H208">
        <v>176</v>
      </c>
      <c r="I208">
        <v>-74</v>
      </c>
    </row>
    <row r="209" spans="8:9">
      <c r="H209">
        <v>177</v>
      </c>
      <c r="I209">
        <v>-85</v>
      </c>
    </row>
    <row r="210" spans="8:9">
      <c r="H210">
        <v>178</v>
      </c>
      <c r="I210">
        <v>-93</v>
      </c>
    </row>
    <row r="211" spans="8:9">
      <c r="H211">
        <v>179</v>
      </c>
      <c r="I211">
        <v>-98</v>
      </c>
    </row>
    <row r="212" spans="8:9">
      <c r="H212">
        <v>180</v>
      </c>
      <c r="I212"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71"/>
  <sheetViews>
    <sheetView workbookViewId="0">
      <selection activeCell="B17" sqref="B17"/>
    </sheetView>
  </sheetViews>
  <sheetFormatPr defaultRowHeight="15"/>
  <cols>
    <col min="3" max="3" width="12" customWidth="1"/>
  </cols>
  <sheetData>
    <row r="1" spans="1:8">
      <c r="C1" t="str">
        <f>LEFT('100 YEAR'!A1,3)</f>
        <v>DYN</v>
      </c>
      <c r="D1" t="str">
        <f>IF('100 YEAR'!C1&gt;0,'100 YEAR'!C1," ")</f>
        <v xml:space="preserve"> </v>
      </c>
      <c r="E1" t="str">
        <f>IF('100 YEAR'!F1&gt;0,YEAR('100 YEAR'!F1)-ข้อมูล!$C$5," ")</f>
        <v xml:space="preserve"> </v>
      </c>
      <c r="F1" t="str">
        <f>IFERROR(VLOOKUP(D1,สูตร!A:B,2)," ")</f>
        <v xml:space="preserve"> </v>
      </c>
      <c r="H1" t="str">
        <f>LEFT('100 YEAR'!C1,3)</f>
        <v/>
      </c>
    </row>
    <row r="2" spans="1:8">
      <c r="C2" t="str">
        <f>LEFT('100 YEAR'!A2,3)</f>
        <v/>
      </c>
      <c r="D2" t="str">
        <f>IF('100 YEAR'!C2&gt;0,'100 YEAR'!C2," ")</f>
        <v xml:space="preserve"> </v>
      </c>
      <c r="E2" t="str">
        <f>IF('100 YEAR'!F2&gt;0,YEAR('100 YEAR'!F2)-ข้อมูล!$C$5," ")</f>
        <v xml:space="preserve"> </v>
      </c>
      <c r="F2" t="str">
        <f>IFERROR(VLOOKUP(D2,สูตร!A:B,2)," ")</f>
        <v xml:space="preserve"> </v>
      </c>
      <c r="H2" t="str">
        <f>LEFT('100 YEAR'!C2,3)</f>
        <v/>
      </c>
    </row>
    <row r="3" spans="1:8">
      <c r="C3" t="str">
        <f>LEFT('100 YEAR'!A3,3)</f>
        <v>Dyn</v>
      </c>
      <c r="D3" t="str">
        <f>IF('100 YEAR'!C3&gt;0,'100 YEAR'!C3," ")</f>
        <v xml:space="preserve"> </v>
      </c>
      <c r="E3" t="str">
        <f>IF('100 YEAR'!F3&gt;0,YEAR('100 YEAR'!F3)-ข้อมูล!$C$5," ")</f>
        <v xml:space="preserve"> </v>
      </c>
      <c r="F3" t="str">
        <f>IFERROR(VLOOKUP(D3,สูตร!A:B,2)," ")</f>
        <v xml:space="preserve"> </v>
      </c>
      <c r="H3" t="str">
        <f>LEFT('100 YEAR'!C3,3)</f>
        <v/>
      </c>
    </row>
    <row r="4" spans="1:8">
      <c r="C4" t="str">
        <f>LEFT('100 YEAR'!A4,LEN('100 YEAR'!A4)-14)</f>
        <v xml:space="preserve"> ¾ÅÍÂ</v>
      </c>
      <c r="D4" t="str">
        <f>IF('100 YEAR'!C4&gt;0,'100 YEAR'!C4," ")</f>
        <v xml:space="preserve"> </v>
      </c>
      <c r="E4" t="str">
        <f>IF('100 YEAR'!F4&gt;0,YEAR('100 YEAR'!F4)-ข้อมูล!$C$5," ")</f>
        <v xml:space="preserve"> </v>
      </c>
      <c r="F4" t="str">
        <f>IFERROR(VLOOKUP(D4,สูตร!A:B,2)," ")</f>
        <v xml:space="preserve"> </v>
      </c>
      <c r="H4" t="str">
        <f>LEFT('100 YEAR'!C4,3)</f>
        <v/>
      </c>
    </row>
    <row r="5" spans="1:8">
      <c r="C5" t="str">
        <f>MID('100 YEAR'!A5,SEARCH(",",'100 YEAR'!A5)-4,4)</f>
        <v>1993</v>
      </c>
      <c r="D5" t="str">
        <f>IF('100 YEAR'!C5&gt;0,'100 YEAR'!C5," ")</f>
        <v xml:space="preserve"> </v>
      </c>
      <c r="E5" t="str">
        <f>IF('100 YEAR'!F5&gt;0,YEAR('100 YEAR'!F5)-ข้อมูล!$C$5," ")</f>
        <v xml:space="preserve"> </v>
      </c>
      <c r="F5" t="str">
        <f>IFERROR(VLOOKUP(D5,สูตร!A:B,2)," ")</f>
        <v xml:space="preserve"> </v>
      </c>
      <c r="H5" t="str">
        <f>LEFT('100 YEAR'!C5,3)</f>
        <v/>
      </c>
    </row>
    <row r="6" spans="1:8">
      <c r="C6" t="str">
        <f>LEFT('100 YEAR'!A6,3)</f>
        <v xml:space="preserve"> No</v>
      </c>
      <c r="D6" t="str">
        <f>IF('100 YEAR'!C6&gt;0,'100 YEAR'!C6," ")</f>
        <v xml:space="preserve"> </v>
      </c>
      <c r="E6" t="str">
        <f>IF('100 YEAR'!F6&gt;0,YEAR('100 YEAR'!F6)-ข้อมูล!$C$5," ")</f>
        <v xml:space="preserve"> </v>
      </c>
      <c r="F6" t="str">
        <f>IFERROR(VLOOKUP(D6,สูตร!A:B,2)," ")</f>
        <v xml:space="preserve"> </v>
      </c>
      <c r="H6" t="str">
        <f>LEFT('100 YEAR'!C6,3)</f>
        <v/>
      </c>
    </row>
    <row r="7" spans="1:8">
      <c r="C7" t="str">
        <f>LEFT('100 YEAR'!A7,3)</f>
        <v xml:space="preserve"> Ge</v>
      </c>
      <c r="D7" t="str">
        <f>IF('100 YEAR'!C7&gt;0,'100 YEAR'!C7," ")</f>
        <v xml:space="preserve"> </v>
      </c>
      <c r="E7" t="str">
        <f>IF('100 YEAR'!F7&gt;0,YEAR('100 YEAR'!F7)-ข้อมูล!$C$5," ")</f>
        <v xml:space="preserve"> </v>
      </c>
      <c r="F7" t="str">
        <f>IFERROR(VLOOKUP(D7,สูตร!A:B,2)," ")</f>
        <v xml:space="preserve"> </v>
      </c>
      <c r="H7" t="str">
        <f>LEFT('100 YEAR'!C7,3)</f>
        <v/>
      </c>
    </row>
    <row r="8" spans="1:8">
      <c r="C8" t="str">
        <f>LEFT('100 YEAR'!A8,3)</f>
        <v xml:space="preserve"> Pl</v>
      </c>
      <c r="D8" t="str">
        <f>IF('100 YEAR'!C8&gt;0,'100 YEAR'!C8," ")</f>
        <v xml:space="preserve"> </v>
      </c>
      <c r="E8" t="str">
        <f>IF('100 YEAR'!F8&gt;0,YEAR('100 YEAR'!F8)-ข้อมูล!$C$5," ")</f>
        <v xml:space="preserve"> </v>
      </c>
      <c r="F8" t="str">
        <f>IFERROR(VLOOKUP(D8,สูตร!A:B,2)," ")</f>
        <v xml:space="preserve"> </v>
      </c>
      <c r="H8" t="str">
        <f>LEFT('100 YEAR'!C8,3)</f>
        <v/>
      </c>
    </row>
    <row r="9" spans="1:8">
      <c r="C9" t="str">
        <f>LEFT('100 YEAR'!A9,3)</f>
        <v/>
      </c>
      <c r="D9" t="str">
        <f>IF('100 YEAR'!C9&gt;0,'100 YEAR'!C9," ")</f>
        <v xml:space="preserve"> </v>
      </c>
      <c r="E9" t="str">
        <f>IF('100 YEAR'!F9&gt;0,YEAR('100 YEAR'!F9)-ข้อมูล!$C$5," ")</f>
        <v xml:space="preserve"> </v>
      </c>
      <c r="F9" t="str">
        <f>IFERROR(VLOOKUP(D9,สูตร!A:B,2)," ")</f>
        <v xml:space="preserve"> </v>
      </c>
      <c r="H9" t="str">
        <f>LEFT('100 YEAR'!C9,3)</f>
        <v/>
      </c>
    </row>
    <row r="10" spans="1:8">
      <c r="C10" t="str">
        <f>LEFT('100 YEAR'!A10,3)</f>
        <v>Sel</v>
      </c>
      <c r="D10" t="str">
        <f>IF('100 YEAR'!C10&gt;0,'100 YEAR'!C10," ")</f>
        <v xml:space="preserve"> </v>
      </c>
      <c r="E10" t="str">
        <f>IF('100 YEAR'!F10&gt;0,YEAR('100 YEAR'!F10)-ข้อมูล!$C$5," ")</f>
        <v xml:space="preserve"> </v>
      </c>
      <c r="F10" t="str">
        <f>IFERROR(VLOOKUP(D10,สูตร!A:B,2)," ")</f>
        <v xml:space="preserve"> </v>
      </c>
      <c r="H10" t="str">
        <f>LEFT('100 YEAR'!C10,3)</f>
        <v/>
      </c>
    </row>
    <row r="11" spans="1:8">
      <c r="C11" t="str">
        <f>LEFT('100 YEAR'!A11,3)</f>
        <v/>
      </c>
      <c r="D11" t="str">
        <f>IF('100 YEAR'!C11&gt;0,'100 YEAR'!C11," ")</f>
        <v xml:space="preserve"> </v>
      </c>
      <c r="E11" t="str">
        <f>IF('100 YEAR'!F11&gt;0,YEAR('100 YEAR'!F11)-ข้อมูล!$C$5," ")</f>
        <v xml:space="preserve"> </v>
      </c>
      <c r="F11" t="str">
        <f>IFERROR(VLOOKUP(D11,สูตร!A:B,2)," ")</f>
        <v xml:space="preserve"> </v>
      </c>
      <c r="H11" t="str">
        <f>LEFT('100 YEAR'!C11,3)</f>
        <v/>
      </c>
    </row>
    <row r="12" spans="1:8">
      <c r="A12" t="str">
        <f t="shared" ref="A12:A75" si="0">C12&amp;" "&amp;H12</f>
        <v xml:space="preserve">Jup Hs </v>
      </c>
      <c r="B12" t="str">
        <f>IF(LEFT(D12,1)="P","---",E12&amp;C12)</f>
        <v>1Jup</v>
      </c>
      <c r="C12" t="str">
        <f>LEFT('100 YEAR'!A12,3)</f>
        <v>Jup</v>
      </c>
      <c r="D12" t="str">
        <f>IF('100 YEAR'!C12&gt;0,'100 YEAR'!C12," ")</f>
        <v>Hs (8)</v>
      </c>
      <c r="E12">
        <f>IF('100 YEAR'!F12&gt;0,YEAR('100 YEAR'!F12)-ข้อมูล!$C$5," ")</f>
        <v>1</v>
      </c>
      <c r="F12">
        <f>IFERROR(IF(C12="Jup",VLOOKUP(D12,สูตร!$E$1:$F$12,2,0),VLOOKUP(D12,สูตร!A:B,2,0)),"")</f>
        <v>45</v>
      </c>
      <c r="H12" t="str">
        <f>LEFT('100 YEAR'!C12,3)</f>
        <v xml:space="preserve">Hs </v>
      </c>
    </row>
    <row r="13" spans="1:8">
      <c r="A13" t="str">
        <f t="shared" si="0"/>
        <v xml:space="preserve">Sat Hs </v>
      </c>
      <c r="B13" t="str">
        <f t="shared" ref="B13:B76" si="1">IF(LEFT(D13,1)="P","---",E13&amp;C13)</f>
        <v>1Sat</v>
      </c>
      <c r="C13" t="str">
        <f>LEFT('100 YEAR'!A13,3)</f>
        <v>Sat</v>
      </c>
      <c r="D13" t="str">
        <f>IF('100 YEAR'!C13&gt;0,'100 YEAR'!C13," ")</f>
        <v>Hs (12)</v>
      </c>
      <c r="E13">
        <f>IF('100 YEAR'!F13&gt;0,YEAR('100 YEAR'!F13)-ข้อมูล!$C$5," ")</f>
        <v>1</v>
      </c>
      <c r="F13">
        <f>IFERROR(IF(C13="Jup",VLOOKUP(D13,สูตร!$E$1:$F$12,2,0),VLOOKUP(D13,สูตร!A:B,2,0)),"")</f>
        <v>0</v>
      </c>
      <c r="H13" t="str">
        <f>LEFT('100 YEAR'!C13,3)</f>
        <v xml:space="preserve">Hs </v>
      </c>
    </row>
    <row r="14" spans="1:8">
      <c r="A14" t="str">
        <f t="shared" si="0"/>
        <v xml:space="preserve">Jup Hs </v>
      </c>
      <c r="B14" t="str">
        <f t="shared" si="1"/>
        <v>1Jup</v>
      </c>
      <c r="C14" t="str">
        <f>LEFT('100 YEAR'!A14,3)</f>
        <v>Jup</v>
      </c>
      <c r="D14" t="str">
        <f>IF('100 YEAR'!C14&gt;0,'100 YEAR'!C14," ")</f>
        <v>Hs (7)</v>
      </c>
      <c r="E14">
        <f>IF('100 YEAR'!F14&gt;0,YEAR('100 YEAR'!F14)-ข้อมูล!$C$5," ")</f>
        <v>1</v>
      </c>
      <c r="F14">
        <f>IFERROR(IF(C14="Jup",VLOOKUP(D14,สูตร!$E$1:$F$12,2,0),VLOOKUP(D14,สูตร!A:B,2,0)),"")</f>
        <v>30</v>
      </c>
      <c r="H14" t="str">
        <f>LEFT('100 YEAR'!C14,3)</f>
        <v xml:space="preserve">Hs </v>
      </c>
    </row>
    <row r="15" spans="1:8">
      <c r="A15" t="str">
        <f t="shared" si="0"/>
        <v xml:space="preserve">Jup Hs </v>
      </c>
      <c r="B15" t="str">
        <f t="shared" si="1"/>
        <v>1Jup</v>
      </c>
      <c r="C15" t="str">
        <f>LEFT('100 YEAR'!A15,3)</f>
        <v>Jup</v>
      </c>
      <c r="D15" t="str">
        <f>IF('100 YEAR'!C15&gt;0,'100 YEAR'!C15," ")</f>
        <v>Hs (8)</v>
      </c>
      <c r="E15">
        <f>IF('100 YEAR'!F15&gt;0,YEAR('100 YEAR'!F15)-ข้อมูล!$C$5," ")</f>
        <v>1</v>
      </c>
      <c r="F15">
        <f>IFERROR(IF(C15="Jup",VLOOKUP(D15,สูตร!$E$1:$F$12,2,0),VLOOKUP(D15,สูตร!A:B,2,0)),"")</f>
        <v>45</v>
      </c>
      <c r="H15" t="str">
        <f>LEFT('100 YEAR'!C15,3)</f>
        <v xml:space="preserve">Hs </v>
      </c>
    </row>
    <row r="16" spans="1:8">
      <c r="A16" t="str">
        <f t="shared" si="0"/>
        <v xml:space="preserve">Mon Hs </v>
      </c>
      <c r="B16" t="str">
        <f t="shared" si="1"/>
        <v>1Mon</v>
      </c>
      <c r="C16" t="str">
        <f>LEFT('100 YEAR'!A16,3)</f>
        <v>Mon</v>
      </c>
      <c r="D16" t="str">
        <f>IF('100 YEAR'!C16&gt;0,'100 YEAR'!C16," ")</f>
        <v>Hs (5)</v>
      </c>
      <c r="E16">
        <f>IF('100 YEAR'!F16&gt;0,YEAR('100 YEAR'!F16)-ข้อมูล!$C$5," ")</f>
        <v>1</v>
      </c>
      <c r="F16">
        <f>IFERROR(IF(C16="Jup",VLOOKUP(D16,สูตร!$E$1:$F$12,2,0),VLOOKUP(D16,สูตร!A:B,2,0)),"")</f>
        <v>-60</v>
      </c>
      <c r="H16" t="str">
        <f>LEFT('100 YEAR'!C16,3)</f>
        <v xml:space="preserve">Hs </v>
      </c>
    </row>
    <row r="17" spans="1:8">
      <c r="A17" t="str">
        <f t="shared" si="0"/>
        <v xml:space="preserve">Jup Hs </v>
      </c>
      <c r="B17" t="str">
        <f t="shared" si="1"/>
        <v>2Jup</v>
      </c>
      <c r="C17" t="str">
        <f>LEFT('100 YEAR'!A17,3)</f>
        <v>Jup</v>
      </c>
      <c r="D17" t="str">
        <f>IF('100 YEAR'!C17&gt;0,'100 YEAR'!C17," ")</f>
        <v>Hs (9)</v>
      </c>
      <c r="E17">
        <f>IF('100 YEAR'!F17&gt;0,YEAR('100 YEAR'!F17)-ข้อมูล!$C$5," ")</f>
        <v>2</v>
      </c>
      <c r="F17">
        <f>IFERROR(IF(C17="Jup",VLOOKUP(D17,สูตร!$E$1:$F$12,2,0),VLOOKUP(D17,สูตร!A:B,2,0)),"")</f>
        <v>50</v>
      </c>
      <c r="H17" t="str">
        <f>LEFT('100 YEAR'!C17,3)</f>
        <v xml:space="preserve">Hs </v>
      </c>
    </row>
    <row r="18" spans="1:8">
      <c r="A18" t="str">
        <f t="shared" si="0"/>
        <v xml:space="preserve">Jup Hs </v>
      </c>
      <c r="B18" t="str">
        <f t="shared" si="1"/>
        <v>2Jup</v>
      </c>
      <c r="C18" t="str">
        <f>LEFT('100 YEAR'!A18,3)</f>
        <v>Jup</v>
      </c>
      <c r="D18" t="str">
        <f>IF('100 YEAR'!C18&gt;0,'100 YEAR'!C18," ")</f>
        <v>Hs (8)</v>
      </c>
      <c r="E18">
        <f>IF('100 YEAR'!F18&gt;0,YEAR('100 YEAR'!F18)-ข้อมูล!$C$5," ")</f>
        <v>2</v>
      </c>
      <c r="F18">
        <f>IFERROR(IF(C18="Jup",VLOOKUP(D18,สูตร!$E$1:$F$12,2,0),VLOOKUP(D18,สูตร!A:B,2,0)),"")</f>
        <v>45</v>
      </c>
      <c r="H18" t="str">
        <f>LEFT('100 YEAR'!C18,3)</f>
        <v xml:space="preserve">Hs </v>
      </c>
    </row>
    <row r="19" spans="1:8">
      <c r="A19" t="str">
        <f t="shared" si="0"/>
        <v xml:space="preserve">Jup Hs </v>
      </c>
      <c r="B19" t="str">
        <f t="shared" si="1"/>
        <v>2Jup</v>
      </c>
      <c r="C19" t="str">
        <f>LEFT('100 YEAR'!A19,3)</f>
        <v>Jup</v>
      </c>
      <c r="D19" t="str">
        <f>IF('100 YEAR'!C19&gt;0,'100 YEAR'!C19," ")</f>
        <v>Hs (9)</v>
      </c>
      <c r="E19">
        <f>IF('100 YEAR'!F19&gt;0,YEAR('100 YEAR'!F19)-ข้อมูล!$C$5," ")</f>
        <v>2</v>
      </c>
      <c r="F19">
        <f>IFERROR(IF(C19="Jup",VLOOKUP(D19,สูตร!$E$1:$F$12,2,0),VLOOKUP(D19,สูตร!A:B,2,0)),"")</f>
        <v>50</v>
      </c>
      <c r="H19" t="str">
        <f>LEFT('100 YEAR'!C19,3)</f>
        <v xml:space="preserve">Hs </v>
      </c>
    </row>
    <row r="20" spans="1:8">
      <c r="A20" t="str">
        <f t="shared" si="0"/>
        <v>Jup Pos</v>
      </c>
      <c r="B20" t="str">
        <f t="shared" si="1"/>
        <v>---</v>
      </c>
      <c r="C20" t="str">
        <f>LEFT('100 YEAR'!A20,3)</f>
        <v>Jup</v>
      </c>
      <c r="D20" t="str">
        <f>IF('100 YEAR'!C20&gt;0,'100 YEAR'!C20," ")</f>
        <v>Pos (9)</v>
      </c>
      <c r="E20">
        <f>IF('100 YEAR'!F20&gt;0,YEAR('100 YEAR'!F20)-ข้อมูล!$C$5," ")</f>
        <v>2</v>
      </c>
      <c r="F20" t="str">
        <f>IFERROR(IF(C20="Jup",VLOOKUP(D20,สูตร!$E$1:$F$12,2,0),VLOOKUP(D20,สูตร!A:B,2,0)),"")</f>
        <v/>
      </c>
      <c r="H20" t="str">
        <f>LEFT('100 YEAR'!C20,3)</f>
        <v>Pos</v>
      </c>
    </row>
    <row r="21" spans="1:8">
      <c r="A21" t="str">
        <f t="shared" si="0"/>
        <v xml:space="preserve">Jup Hs </v>
      </c>
      <c r="B21" t="str">
        <f t="shared" si="1"/>
        <v>3Jup</v>
      </c>
      <c r="C21" t="str">
        <f>LEFT('100 YEAR'!A21,3)</f>
        <v>Jup</v>
      </c>
      <c r="D21" t="str">
        <f>IF('100 YEAR'!C21&gt;0,'100 YEAR'!C21," ")</f>
        <v>Hs (10)</v>
      </c>
      <c r="E21">
        <f>IF('100 YEAR'!F21&gt;0,YEAR('100 YEAR'!F21)-ข้อมูล!$C$5," ")</f>
        <v>3</v>
      </c>
      <c r="F21">
        <f>IFERROR(IF(C21="Jup",VLOOKUP(D21,สูตร!$E$1:$F$12,2,0),VLOOKUP(D21,สูตร!A:B,2,0)),"")</f>
        <v>45</v>
      </c>
      <c r="H21" t="str">
        <f>LEFT('100 YEAR'!C21,3)</f>
        <v xml:space="preserve">Hs </v>
      </c>
    </row>
    <row r="22" spans="1:8">
      <c r="A22" t="str">
        <f t="shared" si="0"/>
        <v xml:space="preserve">Sat Hs </v>
      </c>
      <c r="B22" t="str">
        <f t="shared" si="1"/>
        <v>3Sat</v>
      </c>
      <c r="C22" t="str">
        <f>LEFT('100 YEAR'!A22,3)</f>
        <v>Sat</v>
      </c>
      <c r="D22" t="str">
        <f>IF('100 YEAR'!C22&gt;0,'100 YEAR'!C22," ")</f>
        <v>Hs (1)</v>
      </c>
      <c r="E22">
        <f>IF('100 YEAR'!F22&gt;0,YEAR('100 YEAR'!F22)-ข้อมูล!$C$5," ")</f>
        <v>3</v>
      </c>
      <c r="F22">
        <f>IFERROR(IF(C22="Jup",VLOOKUP(D22,สูตร!$E$1:$F$12,2,0),VLOOKUP(D22,สูตร!A:B,2,0)),"")</f>
        <v>-60</v>
      </c>
      <c r="H22" t="str">
        <f>LEFT('100 YEAR'!C22,3)</f>
        <v xml:space="preserve">Hs </v>
      </c>
    </row>
    <row r="23" spans="1:8">
      <c r="A23" t="str">
        <f t="shared" si="0"/>
        <v xml:space="preserve">Sat Hs </v>
      </c>
      <c r="B23" t="str">
        <f t="shared" si="1"/>
        <v>3Sat</v>
      </c>
      <c r="C23" t="str">
        <f>LEFT('100 YEAR'!A23,3)</f>
        <v>Sat</v>
      </c>
      <c r="D23" t="str">
        <f>IF('100 YEAR'!C23&gt;0,'100 YEAR'!C23," ")</f>
        <v>Hs (12)</v>
      </c>
      <c r="E23">
        <f>IF('100 YEAR'!F23&gt;0,YEAR('100 YEAR'!F23)-ข้อมูล!$C$5," ")</f>
        <v>3</v>
      </c>
      <c r="F23">
        <f>IFERROR(IF(C23="Jup",VLOOKUP(D23,สูตร!$E$1:$F$12,2,0),VLOOKUP(D23,สูตร!A:B,2,0)),"")</f>
        <v>0</v>
      </c>
      <c r="H23" t="str">
        <f>LEFT('100 YEAR'!C23,3)</f>
        <v xml:space="preserve">Hs </v>
      </c>
    </row>
    <row r="24" spans="1:8">
      <c r="A24" t="str">
        <f t="shared" si="0"/>
        <v xml:space="preserve">Mon Hs </v>
      </c>
      <c r="B24" t="str">
        <f t="shared" si="1"/>
        <v>3Mon</v>
      </c>
      <c r="C24" t="str">
        <f>LEFT('100 YEAR'!A24,3)</f>
        <v>Mon</v>
      </c>
      <c r="D24" t="str">
        <f>IF('100 YEAR'!C24&gt;0,'100 YEAR'!C24," ")</f>
        <v>Hs (6)</v>
      </c>
      <c r="E24">
        <f>IF('100 YEAR'!F24&gt;0,YEAR('100 YEAR'!F24)-ข้อมูล!$C$5," ")</f>
        <v>3</v>
      </c>
      <c r="F24">
        <f>IFERROR(IF(C24="Jup",VLOOKUP(D24,สูตร!$E$1:$F$12,2,0),VLOOKUP(D24,สูตร!A:B,2,0)),"")</f>
        <v>0</v>
      </c>
      <c r="H24" t="str">
        <f>LEFT('100 YEAR'!C24,3)</f>
        <v xml:space="preserve">Hs </v>
      </c>
    </row>
    <row r="25" spans="1:8">
      <c r="A25" t="str">
        <f t="shared" si="0"/>
        <v xml:space="preserve">Jup Hs </v>
      </c>
      <c r="B25" t="str">
        <f t="shared" si="1"/>
        <v>4Jup</v>
      </c>
      <c r="C25" t="str">
        <f>LEFT('100 YEAR'!A25,3)</f>
        <v>Jup</v>
      </c>
      <c r="D25" t="str">
        <f>IF('100 YEAR'!C25&gt;0,'100 YEAR'!C25," ")</f>
        <v>Hs (11)</v>
      </c>
      <c r="E25">
        <f>IF('100 YEAR'!F25&gt;0,YEAR('100 YEAR'!F25)-ข้อมูล!$C$5," ")</f>
        <v>4</v>
      </c>
      <c r="F25">
        <f>IFERROR(IF(C25="Jup",VLOOKUP(D25,สูตร!$E$1:$F$12,2,0),VLOOKUP(D25,สูตร!A:B,2,0)),"")</f>
        <v>30</v>
      </c>
      <c r="H25" t="str">
        <f>LEFT('100 YEAR'!C25,3)</f>
        <v xml:space="preserve">Hs </v>
      </c>
    </row>
    <row r="26" spans="1:8">
      <c r="A26" t="str">
        <f t="shared" si="0"/>
        <v xml:space="preserve">Sat Hs </v>
      </c>
      <c r="B26" t="str">
        <f t="shared" si="1"/>
        <v>4Sat</v>
      </c>
      <c r="C26" t="str">
        <f>LEFT('100 YEAR'!A26,3)</f>
        <v>Sat</v>
      </c>
      <c r="D26" t="str">
        <f>IF('100 YEAR'!C26&gt;0,'100 YEAR'!C26," ")</f>
        <v>Hs (1)</v>
      </c>
      <c r="E26">
        <f>IF('100 YEAR'!F26&gt;0,YEAR('100 YEAR'!F26)-ข้อมูล!$C$5," ")</f>
        <v>4</v>
      </c>
      <c r="F26">
        <f>IFERROR(IF(C26="Jup",VLOOKUP(D26,สูตร!$E$1:$F$12,2,0),VLOOKUP(D26,สูตร!A:B,2,0)),"")</f>
        <v>-60</v>
      </c>
      <c r="H26" t="str">
        <f>LEFT('100 YEAR'!C26,3)</f>
        <v xml:space="preserve">Hs </v>
      </c>
    </row>
    <row r="27" spans="1:8">
      <c r="A27" t="str">
        <f t="shared" si="0"/>
        <v xml:space="preserve">Jup Hs </v>
      </c>
      <c r="B27" t="str">
        <f t="shared" si="1"/>
        <v>5Jup</v>
      </c>
      <c r="C27" t="str">
        <f>LEFT('100 YEAR'!A27,3)</f>
        <v>Jup</v>
      </c>
      <c r="D27" t="str">
        <f>IF('100 YEAR'!C27&gt;0,'100 YEAR'!C27," ")</f>
        <v>Hs (12)</v>
      </c>
      <c r="E27">
        <f>IF('100 YEAR'!F27&gt;0,YEAR('100 YEAR'!F27)-ข้อมูล!$C$5," ")</f>
        <v>5</v>
      </c>
      <c r="F27">
        <f>IFERROR(IF(C27="Jup",VLOOKUP(D27,สูตร!$E$1:$F$12,2,0),VLOOKUP(D27,สูตร!A:B,2,0)),"")</f>
        <v>0</v>
      </c>
      <c r="H27" t="str">
        <f>LEFT('100 YEAR'!C27,3)</f>
        <v xml:space="preserve">Hs </v>
      </c>
    </row>
    <row r="28" spans="1:8">
      <c r="A28" t="str">
        <f t="shared" si="0"/>
        <v xml:space="preserve">Jup Hs </v>
      </c>
      <c r="B28" t="str">
        <f t="shared" si="1"/>
        <v>6Jup</v>
      </c>
      <c r="C28" t="str">
        <f>LEFT('100 YEAR'!A28,3)</f>
        <v>Jup</v>
      </c>
      <c r="D28" t="str">
        <f>IF('100 YEAR'!C28&gt;0,'100 YEAR'!C28," ")</f>
        <v>Hs (1)</v>
      </c>
      <c r="E28">
        <f>IF('100 YEAR'!F28&gt;0,YEAR('100 YEAR'!F28)-ข้อมูล!$C$5," ")</f>
        <v>6</v>
      </c>
      <c r="F28">
        <f>IFERROR(IF(C28="Jup",VLOOKUP(D28,สูตร!$E$1:$F$12,2,0),VLOOKUP(D28,สูตร!A:B,2,0)),"")</f>
        <v>-30</v>
      </c>
      <c r="H28" t="str">
        <f>LEFT('100 YEAR'!C28,3)</f>
        <v xml:space="preserve">Hs </v>
      </c>
    </row>
    <row r="29" spans="1:8">
      <c r="A29" t="str">
        <f t="shared" si="0"/>
        <v xml:space="preserve">Mon Hs </v>
      </c>
      <c r="B29" t="str">
        <f t="shared" si="1"/>
        <v>6Mon</v>
      </c>
      <c r="C29" t="str">
        <f>LEFT('100 YEAR'!A29,3)</f>
        <v>Mon</v>
      </c>
      <c r="D29" t="str">
        <f>IF('100 YEAR'!C29&gt;0,'100 YEAR'!C29," ")</f>
        <v>Hs (7)</v>
      </c>
      <c r="E29">
        <f>IF('100 YEAR'!F29&gt;0,YEAR('100 YEAR'!F29)-ข้อมูล!$C$5," ")</f>
        <v>6</v>
      </c>
      <c r="F29">
        <f>IFERROR(IF(C29="Jup",VLOOKUP(D29,สูตร!$E$1:$F$12,2,0),VLOOKUP(D29,สูตร!A:B,2,0)),"")</f>
        <v>60</v>
      </c>
      <c r="H29" t="str">
        <f>LEFT('100 YEAR'!C29,3)</f>
        <v xml:space="preserve">Hs </v>
      </c>
    </row>
    <row r="30" spans="1:8">
      <c r="A30" t="str">
        <f t="shared" si="0"/>
        <v xml:space="preserve">Sat Hs </v>
      </c>
      <c r="B30" t="str">
        <f t="shared" si="1"/>
        <v>6Sat</v>
      </c>
      <c r="C30" t="str">
        <f>LEFT('100 YEAR'!A30,3)</f>
        <v>Sat</v>
      </c>
      <c r="D30" t="str">
        <f>IF('100 YEAR'!C30&gt;0,'100 YEAR'!C30," ")</f>
        <v>Hs (2)</v>
      </c>
      <c r="E30">
        <f>IF('100 YEAR'!F30&gt;0,YEAR('100 YEAR'!F30)-ข้อมูล!$C$5," ")</f>
        <v>6</v>
      </c>
      <c r="F30">
        <f>IFERROR(IF(C30="Jup",VLOOKUP(D30,สูตร!$E$1:$F$12,2,0),VLOOKUP(D30,สูตร!A:B,2,0)),"")</f>
        <v>-85</v>
      </c>
      <c r="H30" t="str">
        <f>LEFT('100 YEAR'!C30,3)</f>
        <v xml:space="preserve">Hs </v>
      </c>
    </row>
    <row r="31" spans="1:8">
      <c r="A31" t="str">
        <f t="shared" si="0"/>
        <v xml:space="preserve"> </v>
      </c>
      <c r="B31" t="str">
        <f t="shared" si="1"/>
        <v xml:space="preserve"> </v>
      </c>
      <c r="C31" t="str">
        <f>LEFT('100 YEAR'!A31,3)</f>
        <v/>
      </c>
      <c r="D31" t="str">
        <f>IF('100 YEAR'!C31&gt;0,'100 YEAR'!C31," ")</f>
        <v xml:space="preserve"> </v>
      </c>
      <c r="E31" t="str">
        <f>IF('100 YEAR'!F31&gt;0,YEAR('100 YEAR'!F31)-ข้อมูล!$C$5," ")</f>
        <v xml:space="preserve"> </v>
      </c>
      <c r="F31" t="str">
        <f>IFERROR(IF(C31="Jup",VLOOKUP(D31,สูตร!$E$1:$F$12,2,0),VLOOKUP(D31,สูตร!A:B,2,0)),"")</f>
        <v/>
      </c>
      <c r="H31" t="str">
        <f>LEFT('100 YEAR'!C31,3)</f>
        <v/>
      </c>
    </row>
    <row r="32" spans="1:8">
      <c r="A32" t="str">
        <f t="shared" si="0"/>
        <v xml:space="preserve">Jup Hs </v>
      </c>
      <c r="B32" t="str">
        <f t="shared" si="1"/>
        <v>7Jup</v>
      </c>
      <c r="C32" t="str">
        <f>LEFT('100 YEAR'!A32,3)</f>
        <v>Jup</v>
      </c>
      <c r="D32" t="str">
        <f>IF('100 YEAR'!C32&gt;0,'100 YEAR'!C32," ")</f>
        <v>Hs (2)</v>
      </c>
      <c r="E32">
        <f>IF('100 YEAR'!F32&gt;0,YEAR('100 YEAR'!F32)-ข้อมูล!$C$5," ")</f>
        <v>7</v>
      </c>
      <c r="F32">
        <f>IFERROR(IF(C32="Jup",VLOOKUP(D32,สูตร!$E$1:$F$12,2,0),VLOOKUP(D32,สูตร!A:B,2,0)),"")</f>
        <v>-45</v>
      </c>
      <c r="H32" t="str">
        <f>LEFT('100 YEAR'!C32,3)</f>
        <v xml:space="preserve">Hs </v>
      </c>
    </row>
    <row r="33" spans="1:8">
      <c r="A33" t="str">
        <f t="shared" si="0"/>
        <v xml:space="preserve">Jup Hs </v>
      </c>
      <c r="B33" t="str">
        <f t="shared" si="1"/>
        <v>7Jup</v>
      </c>
      <c r="C33" t="str">
        <f>LEFT('100 YEAR'!A33,3)</f>
        <v>Jup</v>
      </c>
      <c r="D33" t="str">
        <f>IF('100 YEAR'!C33&gt;0,'100 YEAR'!C33," ")</f>
        <v>Hs (3)</v>
      </c>
      <c r="E33">
        <f>IF('100 YEAR'!F33&gt;0,YEAR('100 YEAR'!F33)-ข้อมูล!$C$5," ")</f>
        <v>7</v>
      </c>
      <c r="F33">
        <f>IFERROR(IF(C33="Jup",VLOOKUP(D33,สูตร!$E$1:$F$12,2,0),VLOOKUP(D33,สูตร!A:B,2,0)),"")</f>
        <v>-50</v>
      </c>
      <c r="H33" t="str">
        <f>LEFT('100 YEAR'!C33,3)</f>
        <v xml:space="preserve">Hs </v>
      </c>
    </row>
    <row r="34" spans="1:8">
      <c r="A34" t="str">
        <f t="shared" si="0"/>
        <v xml:space="preserve">Jup Hs </v>
      </c>
      <c r="B34" t="str">
        <f t="shared" si="1"/>
        <v>7Jup</v>
      </c>
      <c r="C34" t="str">
        <f>LEFT('100 YEAR'!A34,3)</f>
        <v>Jup</v>
      </c>
      <c r="D34" t="str">
        <f>IF('100 YEAR'!C34&gt;0,'100 YEAR'!C34," ")</f>
        <v>Hs (2)</v>
      </c>
      <c r="E34">
        <f>IF('100 YEAR'!F34&gt;0,YEAR('100 YEAR'!F34)-ข้อมูล!$C$5," ")</f>
        <v>7</v>
      </c>
      <c r="F34">
        <f>IFERROR(IF(C34="Jup",VLOOKUP(D34,สูตร!$E$1:$F$12,2,0),VLOOKUP(D34,สูตร!A:B,2,0)),"")</f>
        <v>-45</v>
      </c>
      <c r="H34" t="str">
        <f>LEFT('100 YEAR'!C34,3)</f>
        <v xml:space="preserve">Hs </v>
      </c>
    </row>
    <row r="35" spans="1:8">
      <c r="A35" t="str">
        <f t="shared" si="0"/>
        <v xml:space="preserve">Jup Hs </v>
      </c>
      <c r="B35" t="str">
        <f t="shared" si="1"/>
        <v>8Jup</v>
      </c>
      <c r="C35" t="str">
        <f>LEFT('100 YEAR'!A35,3)</f>
        <v>Jup</v>
      </c>
      <c r="D35" t="str">
        <f>IF('100 YEAR'!C35&gt;0,'100 YEAR'!C35," ")</f>
        <v>Hs (3)</v>
      </c>
      <c r="E35">
        <f>IF('100 YEAR'!F35&gt;0,YEAR('100 YEAR'!F35)-ข้อมูล!$C$5," ")</f>
        <v>8</v>
      </c>
      <c r="F35">
        <f>IFERROR(IF(C35="Jup",VLOOKUP(D35,สูตร!$E$1:$F$12,2,0),VLOOKUP(D35,สูตร!A:B,2,0)),"")</f>
        <v>-50</v>
      </c>
      <c r="H35" t="str">
        <f>LEFT('100 YEAR'!C35,3)</f>
        <v xml:space="preserve">Hs </v>
      </c>
    </row>
    <row r="36" spans="1:8">
      <c r="A36" t="str">
        <f t="shared" si="0"/>
        <v xml:space="preserve">Sat Hs </v>
      </c>
      <c r="B36" t="str">
        <f t="shared" si="1"/>
        <v>8Sat</v>
      </c>
      <c r="C36" t="str">
        <f>LEFT('100 YEAR'!A36,3)</f>
        <v>Sat</v>
      </c>
      <c r="D36" t="str">
        <f>IF('100 YEAR'!C36&gt;0,'100 YEAR'!C36," ")</f>
        <v>Hs (3)</v>
      </c>
      <c r="E36">
        <f>IF('100 YEAR'!F36&gt;0,YEAR('100 YEAR'!F36)-ข้อมูล!$C$5," ")</f>
        <v>8</v>
      </c>
      <c r="F36">
        <f>IFERROR(IF(C36="Jup",VLOOKUP(D36,สูตร!$E$1:$F$12,2,0),VLOOKUP(D36,สูตร!A:B,2,0)),"")</f>
        <v>-100</v>
      </c>
      <c r="H36" t="str">
        <f>LEFT('100 YEAR'!C36,3)</f>
        <v xml:space="preserve">Hs </v>
      </c>
    </row>
    <row r="37" spans="1:8">
      <c r="A37" t="str">
        <f t="shared" si="0"/>
        <v xml:space="preserve">Jup Hs </v>
      </c>
      <c r="B37" t="str">
        <f t="shared" si="1"/>
        <v>8Jup</v>
      </c>
      <c r="C37" t="str">
        <f>LEFT('100 YEAR'!A37,3)</f>
        <v>Jup</v>
      </c>
      <c r="D37" t="str">
        <f>IF('100 YEAR'!C37&gt;0,'100 YEAR'!C37," ")</f>
        <v>Hs (4)</v>
      </c>
      <c r="E37">
        <f>IF('100 YEAR'!F37&gt;0,YEAR('100 YEAR'!F37)-ข้อมูล!$C$5," ")</f>
        <v>8</v>
      </c>
      <c r="F37">
        <f>IFERROR(IF(C37="Jup",VLOOKUP(D37,สูตร!$E$1:$F$12,2,0),VLOOKUP(D37,สูตร!A:B,2,0)),"")</f>
        <v>-45</v>
      </c>
      <c r="H37" t="str">
        <f>LEFT('100 YEAR'!C37,3)</f>
        <v xml:space="preserve">Hs </v>
      </c>
    </row>
    <row r="38" spans="1:8">
      <c r="A38" t="str">
        <f t="shared" si="0"/>
        <v xml:space="preserve">Mon Hs </v>
      </c>
      <c r="B38" t="str">
        <f t="shared" si="1"/>
        <v>8Mon</v>
      </c>
      <c r="C38" t="str">
        <f>LEFT('100 YEAR'!A38,3)</f>
        <v>Mon</v>
      </c>
      <c r="D38" t="str">
        <f>IF('100 YEAR'!C38&gt;0,'100 YEAR'!C38," ")</f>
        <v>Hs (8)</v>
      </c>
      <c r="E38">
        <f>IF('100 YEAR'!F38&gt;0,YEAR('100 YEAR'!F38)-ข้อมูล!$C$5," ")</f>
        <v>8</v>
      </c>
      <c r="F38">
        <f>IFERROR(IF(C38="Jup",VLOOKUP(D38,สูตร!$E$1:$F$12,2,0),VLOOKUP(D38,สูตร!A:B,2,0)),"")</f>
        <v>85</v>
      </c>
      <c r="H38" t="str">
        <f>LEFT('100 YEAR'!C38,3)</f>
        <v xml:space="preserve">Hs </v>
      </c>
    </row>
    <row r="39" spans="1:8">
      <c r="A39" t="str">
        <f t="shared" si="0"/>
        <v xml:space="preserve">Sat Hs </v>
      </c>
      <c r="B39" t="str">
        <f t="shared" si="1"/>
        <v>9Sat</v>
      </c>
      <c r="C39" t="str">
        <f>LEFT('100 YEAR'!A39,3)</f>
        <v>Sat</v>
      </c>
      <c r="D39" t="str">
        <f>IF('100 YEAR'!C39&gt;0,'100 YEAR'!C39," ")</f>
        <v>Hs (2)</v>
      </c>
      <c r="E39">
        <f>IF('100 YEAR'!F39&gt;0,YEAR('100 YEAR'!F39)-ข้อมูล!$C$5," ")</f>
        <v>9</v>
      </c>
      <c r="F39">
        <f>IFERROR(IF(C39="Jup",VLOOKUP(D39,สูตร!$E$1:$F$12,2,0),VLOOKUP(D39,สูตร!A:B,2,0)),"")</f>
        <v>-85</v>
      </c>
      <c r="H39" t="str">
        <f>LEFT('100 YEAR'!C39,3)</f>
        <v xml:space="preserve">Hs </v>
      </c>
    </row>
    <row r="40" spans="1:8">
      <c r="A40" t="str">
        <f t="shared" si="0"/>
        <v xml:space="preserve">Sat Hs </v>
      </c>
      <c r="B40" t="str">
        <f t="shared" si="1"/>
        <v>9Sat</v>
      </c>
      <c r="C40" t="str">
        <f>LEFT('100 YEAR'!A40,3)</f>
        <v>Sat</v>
      </c>
      <c r="D40" t="str">
        <f>IF('100 YEAR'!C40&gt;0,'100 YEAR'!C40," ")</f>
        <v>Hs (3)</v>
      </c>
      <c r="E40">
        <f>IF('100 YEAR'!F40&gt;0,YEAR('100 YEAR'!F40)-ข้อมูล!$C$5," ")</f>
        <v>9</v>
      </c>
      <c r="F40">
        <f>IFERROR(IF(C40="Jup",VLOOKUP(D40,สูตร!$E$1:$F$12,2,0),VLOOKUP(D40,สูตร!A:B,2,0)),"")</f>
        <v>-100</v>
      </c>
      <c r="H40" t="str">
        <f>LEFT('100 YEAR'!C40,3)</f>
        <v xml:space="preserve">Hs </v>
      </c>
    </row>
    <row r="41" spans="1:8">
      <c r="A41" t="str">
        <f t="shared" si="0"/>
        <v>Mon Sun</v>
      </c>
      <c r="B41" t="str">
        <f t="shared" si="1"/>
        <v>9Mon</v>
      </c>
      <c r="C41" t="str">
        <f>LEFT('100 YEAR'!A41,3)</f>
        <v>Mon</v>
      </c>
      <c r="D41" t="str">
        <f>IF('100 YEAR'!C41&gt;0,'100 YEAR'!C41," ")</f>
        <v>Sun (8)</v>
      </c>
      <c r="E41">
        <f>IF('100 YEAR'!F41&gt;0,YEAR('100 YEAR'!F41)-ข้อมูล!$C$5," ")</f>
        <v>9</v>
      </c>
      <c r="F41" t="str">
        <f>IFERROR(IF(C41="Jup",VLOOKUP(D41,สูตร!$E$1:$F$12,2,0),VLOOKUP(D41,สูตร!A:B,2,0)),"")</f>
        <v/>
      </c>
      <c r="H41" t="str">
        <f>LEFT('100 YEAR'!C41,3)</f>
        <v>Sun</v>
      </c>
    </row>
    <row r="42" spans="1:8">
      <c r="A42" t="str">
        <f t="shared" si="0"/>
        <v xml:space="preserve">Jup Hs </v>
      </c>
      <c r="B42" t="str">
        <f t="shared" si="1"/>
        <v>9Jup</v>
      </c>
      <c r="C42" t="str">
        <f>LEFT('100 YEAR'!A42,3)</f>
        <v>Jup</v>
      </c>
      <c r="D42" t="str">
        <f>IF('100 YEAR'!C42&gt;0,'100 YEAR'!C42," ")</f>
        <v>Hs (5)</v>
      </c>
      <c r="E42">
        <f>IF('100 YEAR'!F42&gt;0,YEAR('100 YEAR'!F42)-ข้อมูล!$C$5," ")</f>
        <v>9</v>
      </c>
      <c r="F42">
        <f>IFERROR(IF(C42="Jup",VLOOKUP(D42,สูตร!$E$1:$F$12,2,0),VLOOKUP(D42,สูตร!A:B,2,0)),"")</f>
        <v>-30</v>
      </c>
      <c r="H42" t="str">
        <f>LEFT('100 YEAR'!C42,3)</f>
        <v xml:space="preserve">Hs </v>
      </c>
    </row>
    <row r="43" spans="1:8">
      <c r="A43" t="str">
        <f t="shared" si="0"/>
        <v xml:space="preserve">Sat Hs </v>
      </c>
      <c r="B43" t="str">
        <f t="shared" si="1"/>
        <v>10Sat</v>
      </c>
      <c r="C43" t="str">
        <f>LEFT('100 YEAR'!A43,3)</f>
        <v>Sat</v>
      </c>
      <c r="D43" t="str">
        <f>IF('100 YEAR'!C43&gt;0,'100 YEAR'!C43," ")</f>
        <v>Hs (4)</v>
      </c>
      <c r="E43">
        <f>IF('100 YEAR'!F43&gt;0,YEAR('100 YEAR'!F43)-ข้อมูล!$C$5," ")</f>
        <v>10</v>
      </c>
      <c r="F43">
        <f>IFERROR(IF(C43="Jup",VLOOKUP(D43,สูตร!$E$1:$F$12,2,0),VLOOKUP(D43,สูตร!A:B,2,0)),"")</f>
        <v>-85</v>
      </c>
      <c r="H43" t="str">
        <f>LEFT('100 YEAR'!C43,3)</f>
        <v xml:space="preserve">Hs </v>
      </c>
    </row>
    <row r="44" spans="1:8">
      <c r="A44" t="str">
        <f t="shared" si="0"/>
        <v xml:space="preserve">Mon Hs </v>
      </c>
      <c r="B44" t="str">
        <f t="shared" si="1"/>
        <v>10Mon</v>
      </c>
      <c r="C44" t="str">
        <f>LEFT('100 YEAR'!A44,3)</f>
        <v>Mon</v>
      </c>
      <c r="D44" t="str">
        <f>IF('100 YEAR'!C44&gt;0,'100 YEAR'!C44," ")</f>
        <v>Hs (9)</v>
      </c>
      <c r="E44">
        <f>IF('100 YEAR'!F44&gt;0,YEAR('100 YEAR'!F44)-ข้อมูล!$C$5," ")</f>
        <v>10</v>
      </c>
      <c r="F44">
        <f>IFERROR(IF(C44="Jup",VLOOKUP(D44,สูตร!$E$1:$F$12,2,0),VLOOKUP(D44,สูตร!A:B,2,0)),"")</f>
        <v>100</v>
      </c>
      <c r="H44" t="str">
        <f>LEFT('100 YEAR'!C44,3)</f>
        <v xml:space="preserve">Hs </v>
      </c>
    </row>
    <row r="45" spans="1:8">
      <c r="A45" t="str">
        <f t="shared" si="0"/>
        <v xml:space="preserve">Jup Hs </v>
      </c>
      <c r="B45" t="str">
        <f t="shared" si="1"/>
        <v>10Jup</v>
      </c>
      <c r="C45" t="str">
        <f>LEFT('100 YEAR'!A45,3)</f>
        <v>Jup</v>
      </c>
      <c r="D45" t="str">
        <f>IF('100 YEAR'!C45&gt;0,'100 YEAR'!C45," ")</f>
        <v>Hs (6)</v>
      </c>
      <c r="E45">
        <f>IF('100 YEAR'!F45&gt;0,YEAR('100 YEAR'!F45)-ข้อมูล!$C$5," ")</f>
        <v>10</v>
      </c>
      <c r="F45">
        <f>IFERROR(IF(C45="Jup",VLOOKUP(D45,สูตร!$E$1:$F$12,2,0),VLOOKUP(D45,สูตร!A:B,2,0)),"")</f>
        <v>0</v>
      </c>
      <c r="H45" t="str">
        <f>LEFT('100 YEAR'!C45,3)</f>
        <v xml:space="preserve">Hs </v>
      </c>
    </row>
    <row r="46" spans="1:8">
      <c r="A46" t="str">
        <f t="shared" si="0"/>
        <v xml:space="preserve">Jup Hs </v>
      </c>
      <c r="B46" t="str">
        <f t="shared" si="1"/>
        <v>11Jup</v>
      </c>
      <c r="C46" t="str">
        <f>LEFT('100 YEAR'!A46,3)</f>
        <v>Jup</v>
      </c>
      <c r="D46" t="str">
        <f>IF('100 YEAR'!C46&gt;0,'100 YEAR'!C46," ")</f>
        <v>Hs (7)</v>
      </c>
      <c r="E46">
        <f>IF('100 YEAR'!F46&gt;0,YEAR('100 YEAR'!F46)-ข้อมูล!$C$5," ")</f>
        <v>11</v>
      </c>
      <c r="F46">
        <f>IFERROR(IF(C46="Jup",VLOOKUP(D46,สูตร!$E$1:$F$12,2,0),VLOOKUP(D46,สูตร!A:B,2,0)),"")</f>
        <v>30</v>
      </c>
      <c r="H46" t="str">
        <f>LEFT('100 YEAR'!C46,3)</f>
        <v xml:space="preserve">Hs </v>
      </c>
    </row>
    <row r="47" spans="1:8">
      <c r="A47" t="str">
        <f t="shared" si="0"/>
        <v xml:space="preserve">Mon Hs </v>
      </c>
      <c r="B47" t="str">
        <f t="shared" si="1"/>
        <v>12Mon</v>
      </c>
      <c r="C47" t="str">
        <f>LEFT('100 YEAR'!A47,3)</f>
        <v>Mon</v>
      </c>
      <c r="D47" t="str">
        <f>IF('100 YEAR'!C47&gt;0,'100 YEAR'!C47," ")</f>
        <v>Hs (10)</v>
      </c>
      <c r="E47">
        <f>IF('100 YEAR'!F47&gt;0,YEAR('100 YEAR'!F47)-ข้อมูล!$C$5," ")</f>
        <v>12</v>
      </c>
      <c r="F47">
        <f>IFERROR(IF(C47="Jup",VLOOKUP(D47,สูตร!$E$1:$F$12,2,0),VLOOKUP(D47,สูตร!A:B,2,0)),"")</f>
        <v>85</v>
      </c>
      <c r="H47" t="str">
        <f>LEFT('100 YEAR'!C47,3)</f>
        <v xml:space="preserve">Hs </v>
      </c>
    </row>
    <row r="48" spans="1:8">
      <c r="A48" t="str">
        <f t="shared" si="0"/>
        <v xml:space="preserve">Sat Hs </v>
      </c>
      <c r="B48" t="str">
        <f t="shared" si="1"/>
        <v>12Sat</v>
      </c>
      <c r="C48" t="str">
        <f>LEFT('100 YEAR'!A48,3)</f>
        <v>Sat</v>
      </c>
      <c r="D48" t="str">
        <f>IF('100 YEAR'!C48&gt;0,'100 YEAR'!C48," ")</f>
        <v>Hs (5)</v>
      </c>
      <c r="E48">
        <f>IF('100 YEAR'!F48&gt;0,YEAR('100 YEAR'!F48)-ข้อมูล!$C$5," ")</f>
        <v>12</v>
      </c>
      <c r="F48">
        <f>IFERROR(IF(C48="Jup",VLOOKUP(D48,สูตร!$E$1:$F$12,2,0),VLOOKUP(D48,สูตร!A:B,2,0)),"")</f>
        <v>-60</v>
      </c>
      <c r="H48" t="str">
        <f>LEFT('100 YEAR'!C48,3)</f>
        <v xml:space="preserve">Hs </v>
      </c>
    </row>
    <row r="49" spans="1:8">
      <c r="A49" t="str">
        <f t="shared" si="0"/>
        <v xml:space="preserve">Jup Hs </v>
      </c>
      <c r="B49" t="str">
        <f t="shared" si="1"/>
        <v>12Jup</v>
      </c>
      <c r="C49" t="str">
        <f>LEFT('100 YEAR'!A49,3)</f>
        <v>Jup</v>
      </c>
      <c r="D49" t="str">
        <f>IF('100 YEAR'!C49&gt;0,'100 YEAR'!C49," ")</f>
        <v>Hs (8)</v>
      </c>
      <c r="E49">
        <f>IF('100 YEAR'!F49&gt;0,YEAR('100 YEAR'!F49)-ข้อมูล!$C$5," ")</f>
        <v>12</v>
      </c>
      <c r="F49">
        <f>IFERROR(IF(C49="Jup",VLOOKUP(D49,สูตร!$E$1:$F$12,2,0),VLOOKUP(D49,สูตร!A:B,2,0)),"")</f>
        <v>45</v>
      </c>
      <c r="H49" t="str">
        <f>LEFT('100 YEAR'!C49,3)</f>
        <v xml:space="preserve">Hs </v>
      </c>
    </row>
    <row r="50" spans="1:8">
      <c r="A50" t="str">
        <f t="shared" si="0"/>
        <v xml:space="preserve">Jup Hs </v>
      </c>
      <c r="B50" t="str">
        <f t="shared" si="1"/>
        <v>13Jup</v>
      </c>
      <c r="C50" t="str">
        <f>LEFT('100 YEAR'!A50,3)</f>
        <v>Jup</v>
      </c>
      <c r="D50" t="str">
        <f>IF('100 YEAR'!C50&gt;0,'100 YEAR'!C50," ")</f>
        <v>Hs (7)</v>
      </c>
      <c r="E50">
        <f>IF('100 YEAR'!F50&gt;0,YEAR('100 YEAR'!F50)-ข้อมูล!$C$5," ")</f>
        <v>13</v>
      </c>
      <c r="F50">
        <f>IFERROR(IF(C50="Jup",VLOOKUP(D50,สูตร!$E$1:$F$12,2,0),VLOOKUP(D50,สูตร!A:B,2,0)),"")</f>
        <v>30</v>
      </c>
      <c r="H50" t="str">
        <f>LEFT('100 YEAR'!C50,3)</f>
        <v xml:space="preserve">Hs </v>
      </c>
    </row>
    <row r="51" spans="1:8">
      <c r="A51" t="str">
        <f t="shared" si="0"/>
        <v xml:space="preserve">Jup Hs </v>
      </c>
      <c r="B51" t="str">
        <f t="shared" si="1"/>
        <v>13Jup</v>
      </c>
      <c r="C51" t="str">
        <f>LEFT('100 YEAR'!A51,3)</f>
        <v>Jup</v>
      </c>
      <c r="D51" t="str">
        <f>IF('100 YEAR'!C51&gt;0,'100 YEAR'!C51," ")</f>
        <v>Hs (8)</v>
      </c>
      <c r="E51">
        <f>IF('100 YEAR'!F51&gt;0,YEAR('100 YEAR'!F51)-ข้อมูล!$C$5," ")</f>
        <v>13</v>
      </c>
      <c r="F51">
        <f>IFERROR(IF(C51="Jup",VLOOKUP(D51,สูตร!$E$1:$F$12,2,0),VLOOKUP(D51,สูตร!A:B,2,0)),"")</f>
        <v>45</v>
      </c>
      <c r="H51" t="str">
        <f>LEFT('100 YEAR'!C51,3)</f>
        <v xml:space="preserve">Hs </v>
      </c>
    </row>
    <row r="52" spans="1:8">
      <c r="A52" t="str">
        <f t="shared" si="0"/>
        <v xml:space="preserve">Jup Hs </v>
      </c>
      <c r="B52" t="str">
        <f t="shared" si="1"/>
        <v>14Jup</v>
      </c>
      <c r="C52" t="str">
        <f>LEFT('100 YEAR'!A52,3)</f>
        <v>Jup</v>
      </c>
      <c r="D52" t="str">
        <f>IF('100 YEAR'!C52&gt;0,'100 YEAR'!C52," ")</f>
        <v>Hs (9)</v>
      </c>
      <c r="E52">
        <f>IF('100 YEAR'!F52&gt;0,YEAR('100 YEAR'!F52)-ข้อมูล!$C$5," ")</f>
        <v>14</v>
      </c>
      <c r="F52">
        <f>IFERROR(IF(C52="Jup",VLOOKUP(D52,สูตร!$E$1:$F$12,2,0),VLOOKUP(D52,สูตร!A:B,2,0)),"")</f>
        <v>50</v>
      </c>
      <c r="H52" t="str">
        <f>LEFT('100 YEAR'!C52,3)</f>
        <v xml:space="preserve">Hs </v>
      </c>
    </row>
    <row r="53" spans="1:8">
      <c r="A53" t="str">
        <f t="shared" si="0"/>
        <v xml:space="preserve">Mon Hs </v>
      </c>
      <c r="B53" t="str">
        <f t="shared" si="1"/>
        <v>14Mon</v>
      </c>
      <c r="C53" t="str">
        <f>LEFT('100 YEAR'!A53,3)</f>
        <v>Mon</v>
      </c>
      <c r="D53" t="str">
        <f>IF('100 YEAR'!C53&gt;0,'100 YEAR'!C53," ")</f>
        <v>Hs (11)</v>
      </c>
      <c r="E53">
        <f>IF('100 YEAR'!F53&gt;0,YEAR('100 YEAR'!F53)-ข้อมูล!$C$5," ")</f>
        <v>14</v>
      </c>
      <c r="F53">
        <f>IFERROR(IF(C53="Jup",VLOOKUP(D53,สูตร!$E$1:$F$12,2,0),VLOOKUP(D53,สูตร!A:B,2,0)),"")</f>
        <v>60</v>
      </c>
      <c r="H53" t="str">
        <f>LEFT('100 YEAR'!C53,3)</f>
        <v xml:space="preserve">Hs </v>
      </c>
    </row>
    <row r="54" spans="1:8">
      <c r="A54" t="str">
        <f t="shared" si="0"/>
        <v xml:space="preserve">Sat Hs </v>
      </c>
      <c r="B54" t="str">
        <f t="shared" si="1"/>
        <v>14Sat</v>
      </c>
      <c r="C54" t="str">
        <f>LEFT('100 YEAR'!A54,3)</f>
        <v>Sat</v>
      </c>
      <c r="D54" t="str">
        <f>IF('100 YEAR'!C54&gt;0,'100 YEAR'!C54," ")</f>
        <v>Hs (6)</v>
      </c>
      <c r="E54">
        <f>IF('100 YEAR'!F54&gt;0,YEAR('100 YEAR'!F54)-ข้อมูล!$C$5," ")</f>
        <v>14</v>
      </c>
      <c r="F54">
        <f>IFERROR(IF(C54="Jup",VLOOKUP(D54,สูตร!$E$1:$F$12,2,0),VLOOKUP(D54,สูตร!A:B,2,0)),"")</f>
        <v>0</v>
      </c>
      <c r="H54" t="str">
        <f>LEFT('100 YEAR'!C54,3)</f>
        <v xml:space="preserve">Hs </v>
      </c>
    </row>
    <row r="55" spans="1:8">
      <c r="A55" t="str">
        <f t="shared" si="0"/>
        <v>Jup Pos</v>
      </c>
      <c r="B55" t="str">
        <f t="shared" si="1"/>
        <v>---</v>
      </c>
      <c r="C55" t="str">
        <f>LEFT('100 YEAR'!A55,3)</f>
        <v>Jup</v>
      </c>
      <c r="D55" t="str">
        <f>IF('100 YEAR'!C55&gt;0,'100 YEAR'!C55," ")</f>
        <v>Pos (9)</v>
      </c>
      <c r="E55">
        <f>IF('100 YEAR'!F55&gt;0,YEAR('100 YEAR'!F55)-ข้อมูล!$C$5," ")</f>
        <v>14</v>
      </c>
      <c r="F55" t="str">
        <f>IFERROR(IF(C55="Jup",VLOOKUP(D55,สูตร!$E$1:$F$12,2,0),VLOOKUP(D55,สูตร!A:B,2,0)),"")</f>
        <v/>
      </c>
      <c r="H55" t="str">
        <f>LEFT('100 YEAR'!C55,3)</f>
        <v>Pos</v>
      </c>
    </row>
    <row r="56" spans="1:8">
      <c r="A56" t="str">
        <f t="shared" si="0"/>
        <v xml:space="preserve">Jup Hs </v>
      </c>
      <c r="B56" t="str">
        <f t="shared" si="1"/>
        <v>15Jup</v>
      </c>
      <c r="C56" t="str">
        <f>LEFT('100 YEAR'!A56,3)</f>
        <v>Jup</v>
      </c>
      <c r="D56" t="str">
        <f>IF('100 YEAR'!C56&gt;0,'100 YEAR'!C56," ")</f>
        <v>Hs (10)</v>
      </c>
      <c r="E56">
        <f>IF('100 YEAR'!F56&gt;0,YEAR('100 YEAR'!F56)-ข้อมูล!$C$5," ")</f>
        <v>15</v>
      </c>
      <c r="F56">
        <f>IFERROR(IF(C56="Jup",VLOOKUP(D56,สูตร!$E$1:$F$12,2,0),VLOOKUP(D56,สูตร!A:B,2,0)),"")</f>
        <v>45</v>
      </c>
      <c r="H56" t="str">
        <f>LEFT('100 YEAR'!C56,3)</f>
        <v xml:space="preserve">Hs </v>
      </c>
    </row>
    <row r="57" spans="1:8">
      <c r="A57" t="str">
        <f t="shared" si="0"/>
        <v xml:space="preserve">Jup Hs </v>
      </c>
      <c r="B57" t="str">
        <f t="shared" si="1"/>
        <v>16Jup</v>
      </c>
      <c r="C57" t="str">
        <f>LEFT('100 YEAR'!A57,3)</f>
        <v>Jup</v>
      </c>
      <c r="D57" t="str">
        <f>IF('100 YEAR'!C57&gt;0,'100 YEAR'!C57," ")</f>
        <v>Hs (11)</v>
      </c>
      <c r="E57">
        <f>IF('100 YEAR'!F57&gt;0,YEAR('100 YEAR'!F57)-ข้อมูล!$C$5," ")</f>
        <v>16</v>
      </c>
      <c r="F57">
        <f>IFERROR(IF(C57="Jup",VLOOKUP(D57,สูตร!$E$1:$F$12,2,0),VLOOKUP(D57,สูตร!A:B,2,0)),"")</f>
        <v>30</v>
      </c>
      <c r="H57" t="str">
        <f>LEFT('100 YEAR'!C57,3)</f>
        <v xml:space="preserve">Hs </v>
      </c>
    </row>
    <row r="58" spans="1:8">
      <c r="A58" t="str">
        <f t="shared" si="0"/>
        <v xml:space="preserve">Mon Hs </v>
      </c>
      <c r="B58" t="str">
        <f t="shared" si="1"/>
        <v>16Mon</v>
      </c>
      <c r="C58" t="str">
        <f>LEFT('100 YEAR'!A58,3)</f>
        <v>Mon</v>
      </c>
      <c r="D58" t="str">
        <f>IF('100 YEAR'!C58&gt;0,'100 YEAR'!C58," ")</f>
        <v>Hs (12)</v>
      </c>
      <c r="E58">
        <f>IF('100 YEAR'!F58&gt;0,YEAR('100 YEAR'!F58)-ข้อมูล!$C$5," ")</f>
        <v>16</v>
      </c>
      <c r="F58">
        <f>IFERROR(IF(C58="Jup",VLOOKUP(D58,สูตร!$E$1:$F$12,2,0),VLOOKUP(D58,สูตร!A:B,2,0)),"")</f>
        <v>0</v>
      </c>
      <c r="H58" t="str">
        <f>LEFT('100 YEAR'!C58,3)</f>
        <v xml:space="preserve">Hs </v>
      </c>
    </row>
    <row r="59" spans="1:8">
      <c r="A59" t="str">
        <f t="shared" si="0"/>
        <v xml:space="preserve"> </v>
      </c>
      <c r="B59" t="str">
        <f t="shared" si="1"/>
        <v xml:space="preserve"> </v>
      </c>
      <c r="C59" t="str">
        <f>LEFT('100 YEAR'!A59,3)</f>
        <v/>
      </c>
      <c r="D59" t="str">
        <f>IF('100 YEAR'!C59&gt;0,'100 YEAR'!C59," ")</f>
        <v xml:space="preserve"> </v>
      </c>
      <c r="E59" t="str">
        <f>IF('100 YEAR'!F59&gt;0,YEAR('100 YEAR'!F59)-ข้อมูล!$C$5," ")</f>
        <v xml:space="preserve"> </v>
      </c>
      <c r="F59" t="str">
        <f>IFERROR(IF(C59="Jup",VLOOKUP(D59,สูตร!$E$1:$F$12,2,0),VLOOKUP(D59,สูตร!A:B,2,0)),"")</f>
        <v/>
      </c>
      <c r="H59" t="str">
        <f>LEFT('100 YEAR'!C59,3)</f>
        <v/>
      </c>
    </row>
    <row r="60" spans="1:8">
      <c r="A60" t="str">
        <f t="shared" si="0"/>
        <v xml:space="preserve">Jup Hs </v>
      </c>
      <c r="B60" t="str">
        <f t="shared" si="1"/>
        <v>17Jup</v>
      </c>
      <c r="C60" t="str">
        <f>LEFT('100 YEAR'!A60,3)</f>
        <v>Jup</v>
      </c>
      <c r="D60" t="str">
        <f>IF('100 YEAR'!C60&gt;0,'100 YEAR'!C60," ")</f>
        <v>Hs (12)</v>
      </c>
      <c r="E60">
        <f>IF('100 YEAR'!F60&gt;0,YEAR('100 YEAR'!F60)-ข้อมูล!$C$5," ")</f>
        <v>17</v>
      </c>
      <c r="F60">
        <f>IFERROR(IF(C60="Jup",VLOOKUP(D60,สูตร!$E$1:$F$12,2,0),VLOOKUP(D60,สูตร!A:B,2,0)),"")</f>
        <v>0</v>
      </c>
      <c r="H60" t="str">
        <f>LEFT('100 YEAR'!C60,3)</f>
        <v xml:space="preserve">Hs </v>
      </c>
    </row>
    <row r="61" spans="1:8">
      <c r="A61" t="str">
        <f t="shared" si="0"/>
        <v xml:space="preserve">Sat Hs </v>
      </c>
      <c r="B61" t="str">
        <f t="shared" si="1"/>
        <v>17Sat</v>
      </c>
      <c r="C61" t="str">
        <f>LEFT('100 YEAR'!A61,3)</f>
        <v>Sat</v>
      </c>
      <c r="D61" t="str">
        <f>IF('100 YEAR'!C61&gt;0,'100 YEAR'!C61," ")</f>
        <v>Hs (7)</v>
      </c>
      <c r="E61">
        <f>IF('100 YEAR'!F61&gt;0,YEAR('100 YEAR'!F61)-ข้อมูล!$C$5," ")</f>
        <v>17</v>
      </c>
      <c r="F61">
        <f>IFERROR(IF(C61="Jup",VLOOKUP(D61,สูตร!$E$1:$F$12,2,0),VLOOKUP(D61,สูตร!A:B,2,0)),"")</f>
        <v>60</v>
      </c>
      <c r="H61" t="str">
        <f>LEFT('100 YEAR'!C61,3)</f>
        <v xml:space="preserve">Hs </v>
      </c>
    </row>
    <row r="62" spans="1:8">
      <c r="A62" t="str">
        <f t="shared" si="0"/>
        <v xml:space="preserve">Jup Hs </v>
      </c>
      <c r="B62" t="str">
        <f t="shared" si="1"/>
        <v>18Jup</v>
      </c>
      <c r="C62" t="str">
        <f>LEFT('100 YEAR'!A62,3)</f>
        <v>Jup</v>
      </c>
      <c r="D62" t="str">
        <f>IF('100 YEAR'!C62&gt;0,'100 YEAR'!C62," ")</f>
        <v>Hs (1)</v>
      </c>
      <c r="E62">
        <f>IF('100 YEAR'!F62&gt;0,YEAR('100 YEAR'!F62)-ข้อมูล!$C$5," ")</f>
        <v>18</v>
      </c>
      <c r="F62">
        <f>IFERROR(IF(C62="Jup",VLOOKUP(D62,สูตร!$E$1:$F$12,2,0),VLOOKUP(D62,สูตร!A:B,2,0)),"")</f>
        <v>-30</v>
      </c>
      <c r="H62" t="str">
        <f>LEFT('100 YEAR'!C62,3)</f>
        <v xml:space="preserve">Hs </v>
      </c>
    </row>
    <row r="63" spans="1:8">
      <c r="A63" t="str">
        <f t="shared" si="0"/>
        <v xml:space="preserve">Jup Hs </v>
      </c>
      <c r="B63" t="str">
        <f t="shared" si="1"/>
        <v>18Jup</v>
      </c>
      <c r="C63" t="str">
        <f>LEFT('100 YEAR'!A63,3)</f>
        <v>Jup</v>
      </c>
      <c r="D63" t="str">
        <f>IF('100 YEAR'!C63&gt;0,'100 YEAR'!C63," ")</f>
        <v>Hs (2)</v>
      </c>
      <c r="E63">
        <f>IF('100 YEAR'!F63&gt;0,YEAR('100 YEAR'!F63)-ข้อมูล!$C$5," ")</f>
        <v>18</v>
      </c>
      <c r="F63">
        <f>IFERROR(IF(C63="Jup",VLOOKUP(D63,สูตร!$E$1:$F$12,2,0),VLOOKUP(D63,สูตร!A:B,2,0)),"")</f>
        <v>-45</v>
      </c>
      <c r="H63" t="str">
        <f>LEFT('100 YEAR'!C63,3)</f>
        <v xml:space="preserve">Hs </v>
      </c>
    </row>
    <row r="64" spans="1:8">
      <c r="A64" t="str">
        <f t="shared" si="0"/>
        <v xml:space="preserve">Jup Hs </v>
      </c>
      <c r="B64" t="str">
        <f t="shared" si="1"/>
        <v>18Jup</v>
      </c>
      <c r="C64" t="str">
        <f>LEFT('100 YEAR'!A64,3)</f>
        <v>Jup</v>
      </c>
      <c r="D64" t="str">
        <f>IF('100 YEAR'!C64&gt;0,'100 YEAR'!C64," ")</f>
        <v>Hs (1)</v>
      </c>
      <c r="E64">
        <f>IF('100 YEAR'!F64&gt;0,YEAR('100 YEAR'!F64)-ข้อมูล!$C$5," ")</f>
        <v>18</v>
      </c>
      <c r="F64">
        <f>IFERROR(IF(C64="Jup",VLOOKUP(D64,สูตร!$E$1:$F$12,2,0),VLOOKUP(D64,สูตร!A:B,2,0)),"")</f>
        <v>-30</v>
      </c>
      <c r="H64" t="str">
        <f>LEFT('100 YEAR'!C64,3)</f>
        <v xml:space="preserve">Hs </v>
      </c>
    </row>
    <row r="65" spans="1:8">
      <c r="A65" t="str">
        <f t="shared" si="0"/>
        <v xml:space="preserve">Jup Hs </v>
      </c>
      <c r="B65" t="str">
        <f t="shared" si="1"/>
        <v>19Jup</v>
      </c>
      <c r="C65" t="str">
        <f>LEFT('100 YEAR'!A65,3)</f>
        <v>Jup</v>
      </c>
      <c r="D65" t="str">
        <f>IF('100 YEAR'!C65&gt;0,'100 YEAR'!C65," ")</f>
        <v>Hs (2)</v>
      </c>
      <c r="E65">
        <f>IF('100 YEAR'!F65&gt;0,YEAR('100 YEAR'!F65)-ข้อมูล!$C$5," ")</f>
        <v>19</v>
      </c>
      <c r="F65">
        <f>IFERROR(IF(C65="Jup",VLOOKUP(D65,สูตร!$E$1:$F$12,2,0),VLOOKUP(D65,สูตร!A:B,2,0)),"")</f>
        <v>-45</v>
      </c>
      <c r="H65" t="str">
        <f>LEFT('100 YEAR'!C65,3)</f>
        <v xml:space="preserve">Hs </v>
      </c>
    </row>
    <row r="66" spans="1:8">
      <c r="A66" t="str">
        <f t="shared" si="0"/>
        <v xml:space="preserve">Jup Hs </v>
      </c>
      <c r="B66" t="str">
        <f t="shared" si="1"/>
        <v>19Jup</v>
      </c>
      <c r="C66" t="str">
        <f>LEFT('100 YEAR'!A66,3)</f>
        <v>Jup</v>
      </c>
      <c r="D66" t="str">
        <f>IF('100 YEAR'!C66&gt;0,'100 YEAR'!C66," ")</f>
        <v>Hs (3)</v>
      </c>
      <c r="E66">
        <f>IF('100 YEAR'!F66&gt;0,YEAR('100 YEAR'!F66)-ข้อมูล!$C$5," ")</f>
        <v>19</v>
      </c>
      <c r="F66">
        <f>IFERROR(IF(C66="Jup",VLOOKUP(D66,สูตร!$E$1:$F$12,2,0),VLOOKUP(D66,สูตร!A:B,2,0)),"")</f>
        <v>-50</v>
      </c>
      <c r="H66" t="str">
        <f>LEFT('100 YEAR'!C66,3)</f>
        <v xml:space="preserve">Hs </v>
      </c>
    </row>
    <row r="67" spans="1:8">
      <c r="A67" t="str">
        <f t="shared" si="0"/>
        <v xml:space="preserve">Mon Hs </v>
      </c>
      <c r="B67" t="str">
        <f t="shared" si="1"/>
        <v>19Mon</v>
      </c>
      <c r="C67" t="str">
        <f>LEFT('100 YEAR'!A67,3)</f>
        <v>Mon</v>
      </c>
      <c r="D67" t="str">
        <f>IF('100 YEAR'!C67&gt;0,'100 YEAR'!C67," ")</f>
        <v>Hs (1)</v>
      </c>
      <c r="E67">
        <f>IF('100 YEAR'!F67&gt;0,YEAR('100 YEAR'!F67)-ข้อมูล!$C$5," ")</f>
        <v>19</v>
      </c>
      <c r="F67">
        <f>IFERROR(IF(C67="Jup",VLOOKUP(D67,สูตร!$E$1:$F$12,2,0),VLOOKUP(D67,สูตร!A:B,2,0)),"")</f>
        <v>-60</v>
      </c>
      <c r="H67" t="str">
        <f>LEFT('100 YEAR'!C67,3)</f>
        <v xml:space="preserve">Hs </v>
      </c>
    </row>
    <row r="68" spans="1:8">
      <c r="A68" t="str">
        <f t="shared" si="0"/>
        <v xml:space="preserve">Jup Hs </v>
      </c>
      <c r="B68" t="str">
        <f t="shared" si="1"/>
        <v>19Jup</v>
      </c>
      <c r="C68" t="str">
        <f>LEFT('100 YEAR'!A68,3)</f>
        <v>Jup</v>
      </c>
      <c r="D68" t="str">
        <f>IF('100 YEAR'!C68&gt;0,'100 YEAR'!C68," ")</f>
        <v>Hs (2)</v>
      </c>
      <c r="E68">
        <f>IF('100 YEAR'!F68&gt;0,YEAR('100 YEAR'!F68)-ข้อมูล!$C$5," ")</f>
        <v>19</v>
      </c>
      <c r="F68">
        <f>IFERROR(IF(C68="Jup",VLOOKUP(D68,สูตร!$E$1:$F$12,2,0),VLOOKUP(D68,สูตร!A:B,2,0)),"")</f>
        <v>-45</v>
      </c>
      <c r="H68" t="str">
        <f>LEFT('100 YEAR'!C68,3)</f>
        <v xml:space="preserve">Hs </v>
      </c>
    </row>
    <row r="69" spans="1:8">
      <c r="A69" t="str">
        <f t="shared" si="0"/>
        <v xml:space="preserve">Sat Hs </v>
      </c>
      <c r="B69" t="str">
        <f t="shared" si="1"/>
        <v>20Sat</v>
      </c>
      <c r="C69" t="str">
        <f>LEFT('100 YEAR'!A69,3)</f>
        <v>Sat</v>
      </c>
      <c r="D69" t="str">
        <f>IF('100 YEAR'!C69&gt;0,'100 YEAR'!C69," ")</f>
        <v>Hs (8)</v>
      </c>
      <c r="E69">
        <f>IF('100 YEAR'!F69&gt;0,YEAR('100 YEAR'!F69)-ข้อมูล!$C$5," ")</f>
        <v>20</v>
      </c>
      <c r="F69">
        <f>IFERROR(IF(C69="Jup",VLOOKUP(D69,สูตร!$E$1:$F$12,2,0),VLOOKUP(D69,สูตร!A:B,2,0)),"")</f>
        <v>85</v>
      </c>
      <c r="H69" t="str">
        <f>LEFT('100 YEAR'!C69,3)</f>
        <v xml:space="preserve">Hs </v>
      </c>
    </row>
    <row r="70" spans="1:8">
      <c r="A70" t="str">
        <f t="shared" si="0"/>
        <v xml:space="preserve">Jup Hs </v>
      </c>
      <c r="B70" t="str">
        <f t="shared" si="1"/>
        <v>20Jup</v>
      </c>
      <c r="C70" t="str">
        <f>LEFT('100 YEAR'!A70,3)</f>
        <v>Jup</v>
      </c>
      <c r="D70" t="str">
        <f>IF('100 YEAR'!C70&gt;0,'100 YEAR'!C70," ")</f>
        <v>Hs (3)</v>
      </c>
      <c r="E70">
        <f>IF('100 YEAR'!F70&gt;0,YEAR('100 YEAR'!F70)-ข้อมูล!$C$5," ")</f>
        <v>20</v>
      </c>
      <c r="F70">
        <f>IFERROR(IF(C70="Jup",VLOOKUP(D70,สูตร!$E$1:$F$12,2,0),VLOOKUP(D70,สูตร!A:B,2,0)),"")</f>
        <v>-50</v>
      </c>
      <c r="H70" t="str">
        <f>LEFT('100 YEAR'!C70,3)</f>
        <v xml:space="preserve">Hs </v>
      </c>
    </row>
    <row r="71" spans="1:8">
      <c r="A71" t="str">
        <f t="shared" si="0"/>
        <v xml:space="preserve">Sat Hs </v>
      </c>
      <c r="B71" t="str">
        <f t="shared" si="1"/>
        <v>20Sat</v>
      </c>
      <c r="C71" t="str">
        <f>LEFT('100 YEAR'!A71,3)</f>
        <v>Sat</v>
      </c>
      <c r="D71" t="str">
        <f>IF('100 YEAR'!C71&gt;0,'100 YEAR'!C71," ")</f>
        <v>Hs (7)</v>
      </c>
      <c r="E71">
        <f>IF('100 YEAR'!F71&gt;0,YEAR('100 YEAR'!F71)-ข้อมูล!$C$5," ")</f>
        <v>20</v>
      </c>
      <c r="F71">
        <f>IFERROR(IF(C71="Jup",VLOOKUP(D71,สูตร!$E$1:$F$12,2,0),VLOOKUP(D71,สูตร!A:B,2,0)),"")</f>
        <v>60</v>
      </c>
      <c r="H71" t="str">
        <f>LEFT('100 YEAR'!C71,3)</f>
        <v xml:space="preserve">Hs </v>
      </c>
    </row>
    <row r="72" spans="1:8">
      <c r="A72" t="str">
        <f t="shared" si="0"/>
        <v xml:space="preserve">Jup Hs </v>
      </c>
      <c r="B72" t="str">
        <f t="shared" si="1"/>
        <v>20Jup</v>
      </c>
      <c r="C72" t="str">
        <f>LEFT('100 YEAR'!A72,3)</f>
        <v>Jup</v>
      </c>
      <c r="D72" t="str">
        <f>IF('100 YEAR'!C72&gt;0,'100 YEAR'!C72," ")</f>
        <v>Hs (4)</v>
      </c>
      <c r="E72">
        <f>IF('100 YEAR'!F72&gt;0,YEAR('100 YEAR'!F72)-ข้อมูล!$C$5," ")</f>
        <v>20</v>
      </c>
      <c r="F72">
        <f>IFERROR(IF(C72="Jup",VLOOKUP(D72,สูตร!$E$1:$F$12,2,0),VLOOKUP(D72,สูตร!A:B,2,0)),"")</f>
        <v>-45</v>
      </c>
      <c r="H72" t="str">
        <f>LEFT('100 YEAR'!C72,3)</f>
        <v xml:space="preserve">Hs </v>
      </c>
    </row>
    <row r="73" spans="1:8">
      <c r="A73" t="str">
        <f t="shared" si="0"/>
        <v xml:space="preserve">Sat Hs </v>
      </c>
      <c r="B73" t="str">
        <f t="shared" si="1"/>
        <v>20Sat</v>
      </c>
      <c r="C73" t="str">
        <f>LEFT('100 YEAR'!A73,3)</f>
        <v>Sat</v>
      </c>
      <c r="D73" t="str">
        <f>IF('100 YEAR'!C73&gt;0,'100 YEAR'!C73," ")</f>
        <v>Hs (8)</v>
      </c>
      <c r="E73">
        <f>IF('100 YEAR'!F73&gt;0,YEAR('100 YEAR'!F73)-ข้อมูล!$C$5," ")</f>
        <v>20</v>
      </c>
      <c r="F73">
        <f>IFERROR(IF(C73="Jup",VLOOKUP(D73,สูตร!$E$1:$F$12,2,0),VLOOKUP(D73,สูตร!A:B,2,0)),"")</f>
        <v>85</v>
      </c>
      <c r="H73" t="str">
        <f>LEFT('100 YEAR'!C73,3)</f>
        <v xml:space="preserve">Hs </v>
      </c>
    </row>
    <row r="74" spans="1:8">
      <c r="A74" t="str">
        <f t="shared" si="0"/>
        <v xml:space="preserve">Jup Hs </v>
      </c>
      <c r="B74" t="str">
        <f t="shared" si="1"/>
        <v>21Jup</v>
      </c>
      <c r="C74" t="str">
        <f>LEFT('100 YEAR'!A74,3)</f>
        <v>Jup</v>
      </c>
      <c r="D74" t="str">
        <f>IF('100 YEAR'!C74&gt;0,'100 YEAR'!C74," ")</f>
        <v>Hs (5)</v>
      </c>
      <c r="E74">
        <f>IF('100 YEAR'!F74&gt;0,YEAR('100 YEAR'!F74)-ข้อมูล!$C$5," ")</f>
        <v>21</v>
      </c>
      <c r="F74">
        <f>IFERROR(IF(C74="Jup",VLOOKUP(D74,สูตร!$E$1:$F$12,2,0),VLOOKUP(D74,สูตร!A:B,2,0)),"")</f>
        <v>-30</v>
      </c>
      <c r="H74" t="str">
        <f>LEFT('100 YEAR'!C74,3)</f>
        <v xml:space="preserve">Hs </v>
      </c>
    </row>
    <row r="75" spans="1:8">
      <c r="A75" t="str">
        <f t="shared" si="0"/>
        <v xml:space="preserve">Mon Hs </v>
      </c>
      <c r="B75" t="str">
        <f t="shared" si="1"/>
        <v>22Mon</v>
      </c>
      <c r="C75" t="str">
        <f>LEFT('100 YEAR'!A75,3)</f>
        <v>Mon</v>
      </c>
      <c r="D75" t="str">
        <f>IF('100 YEAR'!C75&gt;0,'100 YEAR'!C75," ")</f>
        <v>Hs (2)</v>
      </c>
      <c r="E75">
        <f>IF('100 YEAR'!F75&gt;0,YEAR('100 YEAR'!F75)-ข้อมูล!$C$5," ")</f>
        <v>22</v>
      </c>
      <c r="F75">
        <f>IFERROR(IF(C75="Jup",VLOOKUP(D75,สูตร!$E$1:$F$12,2,0),VLOOKUP(D75,สูตร!A:B,2,0)),"")</f>
        <v>-85</v>
      </c>
      <c r="H75" t="str">
        <f>LEFT('100 YEAR'!C75,3)</f>
        <v xml:space="preserve">Hs </v>
      </c>
    </row>
    <row r="76" spans="1:8">
      <c r="A76" t="str">
        <f t="shared" ref="A76:A139" si="2">C76&amp;" "&amp;H76</f>
        <v xml:space="preserve">Jup Hs </v>
      </c>
      <c r="B76" t="str">
        <f t="shared" si="1"/>
        <v>22Jup</v>
      </c>
      <c r="C76" t="str">
        <f>LEFT('100 YEAR'!A76,3)</f>
        <v>Jup</v>
      </c>
      <c r="D76" t="str">
        <f>IF('100 YEAR'!C76&gt;0,'100 YEAR'!C76," ")</f>
        <v>Hs (6)</v>
      </c>
      <c r="E76">
        <f>IF('100 YEAR'!F76&gt;0,YEAR('100 YEAR'!F76)-ข้อมูล!$C$5," ")</f>
        <v>22</v>
      </c>
      <c r="F76">
        <f>IFERROR(IF(C76="Jup",VLOOKUP(D76,สูตร!$E$1:$F$12,2,0),VLOOKUP(D76,สูตร!A:B,2,0)),"")</f>
        <v>0</v>
      </c>
      <c r="H76" t="str">
        <f>LEFT('100 YEAR'!C76,3)</f>
        <v xml:space="preserve">Hs </v>
      </c>
    </row>
    <row r="77" spans="1:8">
      <c r="A77" t="str">
        <f t="shared" si="2"/>
        <v xml:space="preserve">Sat Hs </v>
      </c>
      <c r="B77" t="str">
        <f t="shared" ref="B77:B140" si="3">IF(LEFT(D77,1)="P","---",E77&amp;C77)</f>
        <v>22Sat</v>
      </c>
      <c r="C77" t="str">
        <f>LEFT('100 YEAR'!A77,3)</f>
        <v>Sat</v>
      </c>
      <c r="D77" t="str">
        <f>IF('100 YEAR'!C77&gt;0,'100 YEAR'!C77," ")</f>
        <v>Hs (9)</v>
      </c>
      <c r="E77">
        <f>IF('100 YEAR'!F77&gt;0,YEAR('100 YEAR'!F77)-ข้อมูล!$C$5," ")</f>
        <v>22</v>
      </c>
      <c r="F77">
        <f>IFERROR(IF(C77="Jup",VLOOKUP(D77,สูตร!$E$1:$F$12,2,0),VLOOKUP(D77,สูตร!A:B,2,0)),"")</f>
        <v>100</v>
      </c>
      <c r="H77" t="str">
        <f>LEFT('100 YEAR'!C77,3)</f>
        <v xml:space="preserve">Hs </v>
      </c>
    </row>
    <row r="78" spans="1:8">
      <c r="A78" t="str">
        <f t="shared" si="2"/>
        <v xml:space="preserve">Jup Hs </v>
      </c>
      <c r="B78" t="str">
        <f t="shared" si="3"/>
        <v>23Jup</v>
      </c>
      <c r="C78" t="str">
        <f>LEFT('100 YEAR'!A78,3)</f>
        <v>Jup</v>
      </c>
      <c r="D78" t="str">
        <f>IF('100 YEAR'!C78&gt;0,'100 YEAR'!C78," ")</f>
        <v>Hs (7)</v>
      </c>
      <c r="E78">
        <f>IF('100 YEAR'!F78&gt;0,YEAR('100 YEAR'!F78)-ข้อมูล!$C$5," ")</f>
        <v>23</v>
      </c>
      <c r="F78">
        <f>IFERROR(IF(C78="Jup",VLOOKUP(D78,สูตร!$E$1:$F$12,2,0),VLOOKUP(D78,สูตร!A:B,2,0)),"")</f>
        <v>30</v>
      </c>
      <c r="H78" t="str">
        <f>LEFT('100 YEAR'!C78,3)</f>
        <v xml:space="preserve">Hs </v>
      </c>
    </row>
    <row r="79" spans="1:8">
      <c r="A79" t="str">
        <f t="shared" si="2"/>
        <v>Sat Pos</v>
      </c>
      <c r="B79" t="str">
        <f t="shared" si="3"/>
        <v>---</v>
      </c>
      <c r="C79" t="str">
        <f>LEFT('100 YEAR'!A79,3)</f>
        <v>Sat</v>
      </c>
      <c r="D79" t="str">
        <f>IF('100 YEAR'!C79&gt;0,'100 YEAR'!C79," ")</f>
        <v>Pos (9)</v>
      </c>
      <c r="E79">
        <f>IF('100 YEAR'!F79&gt;0,YEAR('100 YEAR'!F79)-ข้อมูล!$C$5," ")</f>
        <v>24</v>
      </c>
      <c r="F79" t="str">
        <f>IFERROR(IF(C79="Jup",VLOOKUP(D79,สูตร!$E$1:$F$12,2,0),VLOOKUP(D79,สูตร!A:B,2,0)),"")</f>
        <v>---</v>
      </c>
      <c r="H79" t="str">
        <f>LEFT('100 YEAR'!C79,3)</f>
        <v>Pos</v>
      </c>
    </row>
    <row r="80" spans="1:8">
      <c r="A80" t="str">
        <f t="shared" si="2"/>
        <v>Sat Pos</v>
      </c>
      <c r="B80" t="str">
        <f t="shared" si="3"/>
        <v>---</v>
      </c>
      <c r="C80" t="str">
        <f>LEFT('100 YEAR'!A80,3)</f>
        <v>Sat</v>
      </c>
      <c r="D80" t="str">
        <f>IF('100 YEAR'!C80&gt;0,'100 YEAR'!C80," ")</f>
        <v>Pos (9)</v>
      </c>
      <c r="E80">
        <f>IF('100 YEAR'!F80&gt;0,YEAR('100 YEAR'!F80)-ข้อมูล!$C$5," ")</f>
        <v>24</v>
      </c>
      <c r="F80" t="str">
        <f>IFERROR(IF(C80="Jup",VLOOKUP(D80,สูตร!$E$1:$F$12,2,0),VLOOKUP(D80,สูตร!A:B,2,0)),"")</f>
        <v>---</v>
      </c>
      <c r="H80" t="str">
        <f>LEFT('100 YEAR'!C80,3)</f>
        <v>Pos</v>
      </c>
    </row>
    <row r="81" spans="1:8">
      <c r="A81" t="str">
        <f t="shared" si="2"/>
        <v xml:space="preserve">Mon Hs </v>
      </c>
      <c r="B81" t="str">
        <f t="shared" si="3"/>
        <v>24Mon</v>
      </c>
      <c r="C81" t="str">
        <f>LEFT('100 YEAR'!A81,3)</f>
        <v>Mon</v>
      </c>
      <c r="D81" t="str">
        <f>IF('100 YEAR'!C81&gt;0,'100 YEAR'!C81," ")</f>
        <v>Hs (3)</v>
      </c>
      <c r="E81">
        <f>IF('100 YEAR'!F81&gt;0,YEAR('100 YEAR'!F81)-ข้อมูล!$C$5," ")</f>
        <v>24</v>
      </c>
      <c r="F81">
        <f>IFERROR(IF(C81="Jup",VLOOKUP(D81,สูตร!$E$1:$F$12,2,0),VLOOKUP(D81,สูตร!A:B,2,0)),"")</f>
        <v>-100</v>
      </c>
      <c r="H81" t="str">
        <f>LEFT('100 YEAR'!C81,3)</f>
        <v xml:space="preserve">Hs </v>
      </c>
    </row>
    <row r="82" spans="1:8">
      <c r="A82" t="str">
        <f t="shared" si="2"/>
        <v xml:space="preserve">Jup Hs </v>
      </c>
      <c r="B82" t="str">
        <f t="shared" si="3"/>
        <v>24Jup</v>
      </c>
      <c r="C82" t="str">
        <f>LEFT('100 YEAR'!A82,3)</f>
        <v>Jup</v>
      </c>
      <c r="D82" t="str">
        <f>IF('100 YEAR'!C82&gt;0,'100 YEAR'!C82," ")</f>
        <v>Hs (8)</v>
      </c>
      <c r="E82">
        <f>IF('100 YEAR'!F82&gt;0,YEAR('100 YEAR'!F82)-ข้อมูล!$C$5," ")</f>
        <v>24</v>
      </c>
      <c r="F82">
        <f>IFERROR(IF(C82="Jup",VLOOKUP(D82,สูตร!$E$1:$F$12,2,0),VLOOKUP(D82,สูตร!A:B,2,0)),"")</f>
        <v>45</v>
      </c>
      <c r="H82" t="str">
        <f>LEFT('100 YEAR'!C82,3)</f>
        <v xml:space="preserve">Hs </v>
      </c>
    </row>
    <row r="83" spans="1:8">
      <c r="A83" t="str">
        <f t="shared" si="2"/>
        <v>Sat Pos</v>
      </c>
      <c r="B83" t="str">
        <f t="shared" si="3"/>
        <v>---</v>
      </c>
      <c r="C83" t="str">
        <f>LEFT('100 YEAR'!A83,3)</f>
        <v>Sat</v>
      </c>
      <c r="D83" t="str">
        <f>IF('100 YEAR'!C83&gt;0,'100 YEAR'!C83," ")</f>
        <v>Pos (9)</v>
      </c>
      <c r="E83">
        <f>IF('100 YEAR'!F83&gt;0,YEAR('100 YEAR'!F83)-ข้อมูล!$C$5," ")</f>
        <v>24</v>
      </c>
      <c r="F83" t="str">
        <f>IFERROR(IF(C83="Jup",VLOOKUP(D83,สูตร!$E$1:$F$12,2,0),VLOOKUP(D83,สูตร!A:B,2,0)),"")</f>
        <v>---</v>
      </c>
      <c r="H83" t="str">
        <f>LEFT('100 YEAR'!C83,3)</f>
        <v>Pos</v>
      </c>
    </row>
    <row r="84" spans="1:8">
      <c r="A84" t="str">
        <f t="shared" si="2"/>
        <v xml:space="preserve">Sat Hs </v>
      </c>
      <c r="B84" t="str">
        <f t="shared" si="3"/>
        <v>25Sat</v>
      </c>
      <c r="C84" t="str">
        <f>LEFT('100 YEAR'!A84,3)</f>
        <v>Sat</v>
      </c>
      <c r="D84" t="str">
        <f>IF('100 YEAR'!C84&gt;0,'100 YEAR'!C84," ")</f>
        <v>Hs (10)</v>
      </c>
      <c r="E84">
        <f>IF('100 YEAR'!F84&gt;0,YEAR('100 YEAR'!F84)-ข้อมูล!$C$5," ")</f>
        <v>25</v>
      </c>
      <c r="F84">
        <f>IFERROR(IF(C84="Jup",VLOOKUP(D84,สูตร!$E$1:$F$12,2,0),VLOOKUP(D84,สูตร!A:B,2,0)),"")</f>
        <v>85</v>
      </c>
      <c r="H84" t="str">
        <f>LEFT('100 YEAR'!C84,3)</f>
        <v xml:space="preserve">Hs </v>
      </c>
    </row>
    <row r="85" spans="1:8">
      <c r="A85" t="str">
        <f t="shared" si="2"/>
        <v xml:space="preserve">Sat Hs </v>
      </c>
      <c r="B85" t="str">
        <f t="shared" si="3"/>
        <v>25Sat</v>
      </c>
      <c r="C85" t="str">
        <f>LEFT('100 YEAR'!A85,3)</f>
        <v>Sat</v>
      </c>
      <c r="D85" t="str">
        <f>IF('100 YEAR'!C85&gt;0,'100 YEAR'!C85," ")</f>
        <v>Hs (9)</v>
      </c>
      <c r="E85">
        <f>IF('100 YEAR'!F85&gt;0,YEAR('100 YEAR'!F85)-ข้อมูล!$C$5," ")</f>
        <v>25</v>
      </c>
      <c r="F85">
        <f>IFERROR(IF(C85="Jup",VLOOKUP(D85,สูตร!$E$1:$F$12,2,0),VLOOKUP(D85,สูตร!A:B,2,0)),"")</f>
        <v>100</v>
      </c>
      <c r="H85" t="str">
        <f>LEFT('100 YEAR'!C85,3)</f>
        <v xml:space="preserve">Hs </v>
      </c>
    </row>
    <row r="86" spans="1:8">
      <c r="A86" t="str">
        <f t="shared" si="2"/>
        <v xml:space="preserve">Sat Hs </v>
      </c>
      <c r="B86" t="str">
        <f t="shared" si="3"/>
        <v>25Sat</v>
      </c>
      <c r="C86" t="str">
        <f>LEFT('100 YEAR'!A86,3)</f>
        <v>Sat</v>
      </c>
      <c r="D86" t="str">
        <f>IF('100 YEAR'!C86&gt;0,'100 YEAR'!C86," ")</f>
        <v>Hs (10)</v>
      </c>
      <c r="E86">
        <f>IF('100 YEAR'!F86&gt;0,YEAR('100 YEAR'!F86)-ข้อมูล!$C$5," ")</f>
        <v>25</v>
      </c>
      <c r="F86">
        <f>IFERROR(IF(C86="Jup",VLOOKUP(D86,สูตร!$E$1:$F$12,2,0),VLOOKUP(D86,สูตร!A:B,2,0)),"")</f>
        <v>85</v>
      </c>
      <c r="H86" t="str">
        <f>LEFT('100 YEAR'!C86,3)</f>
        <v xml:space="preserve">Hs </v>
      </c>
    </row>
    <row r="87" spans="1:8">
      <c r="A87" t="str">
        <f t="shared" si="2"/>
        <v xml:space="preserve">Jup Hs </v>
      </c>
      <c r="B87" t="str">
        <f t="shared" si="3"/>
        <v>25Jup</v>
      </c>
      <c r="C87" t="str">
        <f>LEFT('100 YEAR'!A87,3)</f>
        <v>Jup</v>
      </c>
      <c r="D87" t="str">
        <f>IF('100 YEAR'!C87&gt;0,'100 YEAR'!C87," ")</f>
        <v>Hs (9)</v>
      </c>
      <c r="E87">
        <f>IF('100 YEAR'!F87&gt;0,YEAR('100 YEAR'!F87)-ข้อมูล!$C$5," ")</f>
        <v>25</v>
      </c>
      <c r="F87">
        <f>IFERROR(IF(C87="Jup",VLOOKUP(D87,สูตร!$E$1:$F$12,2,0),VLOOKUP(D87,สูตร!A:B,2,0)),"")</f>
        <v>50</v>
      </c>
      <c r="H87" t="str">
        <f>LEFT('100 YEAR'!C87,3)</f>
        <v xml:space="preserve">Hs </v>
      </c>
    </row>
    <row r="88" spans="1:8">
      <c r="A88" t="str">
        <f t="shared" si="2"/>
        <v xml:space="preserve">Sun Hs </v>
      </c>
      <c r="B88" t="str">
        <f t="shared" si="3"/>
        <v>26Sun</v>
      </c>
      <c r="C88" t="str">
        <f>LEFT('100 YEAR'!A88,3)</f>
        <v>Sun</v>
      </c>
      <c r="D88" t="str">
        <f>IF('100 YEAR'!C88&gt;0,'100 YEAR'!C88," ")</f>
        <v>Hs (9)</v>
      </c>
      <c r="E88">
        <f>IF('100 YEAR'!F88&gt;0,YEAR('100 YEAR'!F88)-ข้อมูล!$C$5," ")</f>
        <v>26</v>
      </c>
      <c r="F88">
        <f>IFERROR(IF(C88="Jup",VLOOKUP(D88,สูตร!$E$1:$F$12,2,0),VLOOKUP(D88,สูตร!A:B,2,0)),"")</f>
        <v>100</v>
      </c>
      <c r="H88" t="str">
        <f>LEFT('100 YEAR'!C88,3)</f>
        <v xml:space="preserve">Hs </v>
      </c>
    </row>
    <row r="89" spans="1:8">
      <c r="A89" t="str">
        <f t="shared" si="2"/>
        <v>Jup Pos</v>
      </c>
      <c r="B89" t="str">
        <f t="shared" si="3"/>
        <v>---</v>
      </c>
      <c r="C89" t="str">
        <f>LEFT('100 YEAR'!A89,3)</f>
        <v>Jup</v>
      </c>
      <c r="D89" t="str">
        <f>IF('100 YEAR'!C89&gt;0,'100 YEAR'!C89," ")</f>
        <v>Pos (9)</v>
      </c>
      <c r="E89">
        <f>IF('100 YEAR'!F89&gt;0,YEAR('100 YEAR'!F89)-ข้อมูล!$C$5," ")</f>
        <v>26</v>
      </c>
      <c r="F89" t="str">
        <f>IFERROR(IF(C89="Jup",VLOOKUP(D89,สูตร!$E$1:$F$12,2,0),VLOOKUP(D89,สูตร!A:B,2,0)),"")</f>
        <v/>
      </c>
      <c r="H89" t="str">
        <f>LEFT('100 YEAR'!C89,3)</f>
        <v>Pos</v>
      </c>
    </row>
    <row r="90" spans="1:8">
      <c r="A90" t="str">
        <f t="shared" si="2"/>
        <v xml:space="preserve">Mon Hs </v>
      </c>
      <c r="B90" t="str">
        <f t="shared" si="3"/>
        <v>26Mon</v>
      </c>
      <c r="C90" t="str">
        <f>LEFT('100 YEAR'!A90,3)</f>
        <v>Mon</v>
      </c>
      <c r="D90" t="str">
        <f>IF('100 YEAR'!C90&gt;0,'100 YEAR'!C90," ")</f>
        <v>Hs (4)</v>
      </c>
      <c r="E90">
        <f>IF('100 YEAR'!F90&gt;0,YEAR('100 YEAR'!F90)-ข้อมูล!$C$5," ")</f>
        <v>26</v>
      </c>
      <c r="F90">
        <f>IFERROR(IF(C90="Jup",VLOOKUP(D90,สูตร!$E$1:$F$12,2,0),VLOOKUP(D90,สูตร!A:B,2,0)),"")</f>
        <v>-85</v>
      </c>
      <c r="H90" t="str">
        <f>LEFT('100 YEAR'!C90,3)</f>
        <v xml:space="preserve">Hs </v>
      </c>
    </row>
    <row r="91" spans="1:8">
      <c r="A91" t="str">
        <f t="shared" si="2"/>
        <v xml:space="preserve">Jup Hs </v>
      </c>
      <c r="B91" t="str">
        <f t="shared" si="3"/>
        <v>26Jup</v>
      </c>
      <c r="C91" t="str">
        <f>LEFT('100 YEAR'!A91,3)</f>
        <v>Jup</v>
      </c>
      <c r="D91" t="str">
        <f>IF('100 YEAR'!C91&gt;0,'100 YEAR'!C91," ")</f>
        <v>Hs (10)</v>
      </c>
      <c r="E91">
        <f>IF('100 YEAR'!F91&gt;0,YEAR('100 YEAR'!F91)-ข้อมูล!$C$5," ")</f>
        <v>26</v>
      </c>
      <c r="F91">
        <f>IFERROR(IF(C91="Jup",VLOOKUP(D91,สูตร!$E$1:$F$12,2,0),VLOOKUP(D91,สูตร!A:B,2,0)),"")</f>
        <v>45</v>
      </c>
      <c r="H91" t="str">
        <f>LEFT('100 YEAR'!C91,3)</f>
        <v xml:space="preserve">Hs </v>
      </c>
    </row>
    <row r="92" spans="1:8">
      <c r="A92" t="str">
        <f t="shared" si="2"/>
        <v xml:space="preserve"> </v>
      </c>
      <c r="B92" t="str">
        <f t="shared" si="3"/>
        <v xml:space="preserve"> </v>
      </c>
      <c r="C92" t="str">
        <f>LEFT('100 YEAR'!A92,3)</f>
        <v/>
      </c>
      <c r="D92" t="str">
        <f>IF('100 YEAR'!C92&gt;0,'100 YEAR'!C92," ")</f>
        <v xml:space="preserve"> </v>
      </c>
      <c r="E92" t="str">
        <f>IF('100 YEAR'!F92&gt;0,YEAR('100 YEAR'!F92)-ข้อมูล!$C$5," ")</f>
        <v xml:space="preserve"> </v>
      </c>
      <c r="F92" t="str">
        <f>IFERROR(IF(C92="Jup",VLOOKUP(D92,สูตร!$E$1:$F$12,2,0),VLOOKUP(D92,สูตร!A:B,2,0)),"")</f>
        <v/>
      </c>
      <c r="H92" t="str">
        <f>LEFT('100 YEAR'!C92,3)</f>
        <v/>
      </c>
    </row>
    <row r="93" spans="1:8">
      <c r="A93" t="str">
        <f t="shared" si="2"/>
        <v xml:space="preserve">Sat Hs </v>
      </c>
      <c r="B93" t="str">
        <f t="shared" si="3"/>
        <v>27Sat</v>
      </c>
      <c r="C93" t="str">
        <f>LEFT('100 YEAR'!A93,3)</f>
        <v>Sat</v>
      </c>
      <c r="D93" t="str">
        <f>IF('100 YEAR'!C93&gt;0,'100 YEAR'!C93," ")</f>
        <v>Hs (11)</v>
      </c>
      <c r="E93">
        <f>IF('100 YEAR'!F93&gt;0,YEAR('100 YEAR'!F93)-ข้อมูล!$C$5," ")</f>
        <v>27</v>
      </c>
      <c r="F93">
        <f>IFERROR(IF(C93="Jup",VLOOKUP(D93,สูตร!$E$1:$F$12,2,0),VLOOKUP(D93,สูตร!A:B,2,0)),"")</f>
        <v>60</v>
      </c>
      <c r="H93" t="str">
        <f>LEFT('100 YEAR'!C93,3)</f>
        <v xml:space="preserve">Hs </v>
      </c>
    </row>
    <row r="94" spans="1:8">
      <c r="A94" t="str">
        <f t="shared" si="2"/>
        <v xml:space="preserve">Sat Hs </v>
      </c>
      <c r="B94" t="str">
        <f t="shared" si="3"/>
        <v>27Sat</v>
      </c>
      <c r="C94" t="str">
        <f>LEFT('100 YEAR'!A94,3)</f>
        <v>Sat</v>
      </c>
      <c r="D94" t="str">
        <f>IF('100 YEAR'!C94&gt;0,'100 YEAR'!C94," ")</f>
        <v>Hs (10)</v>
      </c>
      <c r="E94">
        <f>IF('100 YEAR'!F94&gt;0,YEAR('100 YEAR'!F94)-ข้อมูล!$C$5," ")</f>
        <v>27</v>
      </c>
      <c r="F94">
        <f>IFERROR(IF(C94="Jup",VLOOKUP(D94,สูตร!$E$1:$F$12,2,0),VLOOKUP(D94,สูตร!A:B,2,0)),"")</f>
        <v>85</v>
      </c>
      <c r="H94" t="str">
        <f>LEFT('100 YEAR'!C94,3)</f>
        <v xml:space="preserve">Hs </v>
      </c>
    </row>
    <row r="95" spans="1:8">
      <c r="A95" t="str">
        <f t="shared" si="2"/>
        <v xml:space="preserve">Jup Hs </v>
      </c>
      <c r="B95" t="str">
        <f t="shared" si="3"/>
        <v>27Jup</v>
      </c>
      <c r="C95" t="str">
        <f>LEFT('100 YEAR'!A95,3)</f>
        <v>Jup</v>
      </c>
      <c r="D95" t="str">
        <f>IF('100 YEAR'!C95&gt;0,'100 YEAR'!C95," ")</f>
        <v>Hs (11)</v>
      </c>
      <c r="E95">
        <f>IF('100 YEAR'!F95&gt;0,YEAR('100 YEAR'!F95)-ข้อมูล!$C$5," ")</f>
        <v>27</v>
      </c>
      <c r="F95">
        <f>IFERROR(IF(C95="Jup",VLOOKUP(D95,สูตร!$E$1:$F$12,2,0),VLOOKUP(D95,สูตร!A:B,2,0)),"")</f>
        <v>30</v>
      </c>
      <c r="H95" t="str">
        <f>LEFT('100 YEAR'!C95,3)</f>
        <v xml:space="preserve">Hs </v>
      </c>
    </row>
    <row r="96" spans="1:8">
      <c r="A96" t="str">
        <f t="shared" si="2"/>
        <v xml:space="preserve">Sat Hs </v>
      </c>
      <c r="B96" t="str">
        <f t="shared" si="3"/>
        <v>27Sat</v>
      </c>
      <c r="C96" t="str">
        <f>LEFT('100 YEAR'!A96,3)</f>
        <v>Sat</v>
      </c>
      <c r="D96" t="str">
        <f>IF('100 YEAR'!C96&gt;0,'100 YEAR'!C96," ")</f>
        <v>Hs (11)</v>
      </c>
      <c r="E96">
        <f>IF('100 YEAR'!F96&gt;0,YEAR('100 YEAR'!F96)-ข้อมูล!$C$5," ")</f>
        <v>27</v>
      </c>
      <c r="F96">
        <f>IFERROR(IF(C96="Jup",VLOOKUP(D96,สูตร!$E$1:$F$12,2,0),VLOOKUP(D96,สูตร!A:B,2,0)),"")</f>
        <v>60</v>
      </c>
      <c r="H96" t="str">
        <f>LEFT('100 YEAR'!C96,3)</f>
        <v xml:space="preserve">Hs </v>
      </c>
    </row>
    <row r="97" spans="1:8">
      <c r="A97" t="str">
        <f t="shared" si="2"/>
        <v xml:space="preserve">Jup Hs </v>
      </c>
      <c r="B97" t="str">
        <f t="shared" si="3"/>
        <v>28Jup</v>
      </c>
      <c r="C97" t="str">
        <f>LEFT('100 YEAR'!A97,3)</f>
        <v>Jup</v>
      </c>
      <c r="D97" t="str">
        <f>IF('100 YEAR'!C97&gt;0,'100 YEAR'!C97," ")</f>
        <v>Hs (12)</v>
      </c>
      <c r="E97">
        <f>IF('100 YEAR'!F97&gt;0,YEAR('100 YEAR'!F97)-ข้อมูล!$C$5," ")</f>
        <v>28</v>
      </c>
      <c r="F97">
        <f>IFERROR(IF(C97="Jup",VLOOKUP(D97,สูตร!$E$1:$F$12,2,0),VLOOKUP(D97,สูตร!A:B,2,0)),"")</f>
        <v>0</v>
      </c>
      <c r="H97" t="str">
        <f>LEFT('100 YEAR'!C97,3)</f>
        <v xml:space="preserve">Hs </v>
      </c>
    </row>
    <row r="98" spans="1:8">
      <c r="A98" t="str">
        <f t="shared" si="2"/>
        <v xml:space="preserve">Jup Hs </v>
      </c>
      <c r="B98" t="str">
        <f t="shared" si="3"/>
        <v>28Jup</v>
      </c>
      <c r="C98" t="str">
        <f>LEFT('100 YEAR'!A98,3)</f>
        <v>Jup</v>
      </c>
      <c r="D98" t="str">
        <f>IF('100 YEAR'!C98&gt;0,'100 YEAR'!C98," ")</f>
        <v>Hs (11)</v>
      </c>
      <c r="E98">
        <f>IF('100 YEAR'!F98&gt;0,YEAR('100 YEAR'!F98)-ข้อมูล!$C$5," ")</f>
        <v>28</v>
      </c>
      <c r="F98">
        <f>IFERROR(IF(C98="Jup",VLOOKUP(D98,สูตร!$E$1:$F$12,2,0),VLOOKUP(D98,สูตร!A:B,2,0)),"")</f>
        <v>30</v>
      </c>
      <c r="H98" t="str">
        <f>LEFT('100 YEAR'!C98,3)</f>
        <v xml:space="preserve">Hs </v>
      </c>
    </row>
    <row r="99" spans="1:8">
      <c r="A99" t="str">
        <f t="shared" si="2"/>
        <v xml:space="preserve">Mon Hs </v>
      </c>
      <c r="B99" t="str">
        <f t="shared" si="3"/>
        <v>28Mon</v>
      </c>
      <c r="C99" t="str">
        <f>LEFT('100 YEAR'!A99,3)</f>
        <v>Mon</v>
      </c>
      <c r="D99" t="str">
        <f>IF('100 YEAR'!C99&gt;0,'100 YEAR'!C99," ")</f>
        <v>Hs (5)</v>
      </c>
      <c r="E99">
        <f>IF('100 YEAR'!F99&gt;0,YEAR('100 YEAR'!F99)-ข้อมูล!$C$5," ")</f>
        <v>28</v>
      </c>
      <c r="F99">
        <f>IFERROR(IF(C99="Jup",VLOOKUP(D99,สูตร!$E$1:$F$12,2,0),VLOOKUP(D99,สูตร!A:B,2,0)),"")</f>
        <v>-60</v>
      </c>
      <c r="H99" t="str">
        <f>LEFT('100 YEAR'!C99,3)</f>
        <v xml:space="preserve">Hs </v>
      </c>
    </row>
    <row r="100" spans="1:8">
      <c r="A100" t="str">
        <f t="shared" si="2"/>
        <v xml:space="preserve">Jup Hs </v>
      </c>
      <c r="B100" t="str">
        <f t="shared" si="3"/>
        <v>29Jup</v>
      </c>
      <c r="C100" t="str">
        <f>LEFT('100 YEAR'!A100,3)</f>
        <v>Jup</v>
      </c>
      <c r="D100" t="str">
        <f>IF('100 YEAR'!C100&gt;0,'100 YEAR'!C100," ")</f>
        <v>Hs (12)</v>
      </c>
      <c r="E100">
        <f>IF('100 YEAR'!F100&gt;0,YEAR('100 YEAR'!F100)-ข้อมูล!$C$5," ")</f>
        <v>29</v>
      </c>
      <c r="F100">
        <f>IFERROR(IF(C100="Jup",VLOOKUP(D100,สูตร!$E$1:$F$12,2,0),VLOOKUP(D100,สูตร!A:B,2,0)),"")</f>
        <v>0</v>
      </c>
      <c r="H100" t="str">
        <f>LEFT('100 YEAR'!C100,3)</f>
        <v xml:space="preserve">Hs </v>
      </c>
    </row>
    <row r="101" spans="1:8">
      <c r="A101" t="str">
        <f t="shared" si="2"/>
        <v xml:space="preserve">Jup Hs </v>
      </c>
      <c r="B101" t="str">
        <f t="shared" si="3"/>
        <v>29Jup</v>
      </c>
      <c r="C101" t="str">
        <f>LEFT('100 YEAR'!A101,3)</f>
        <v>Jup</v>
      </c>
      <c r="D101" t="str">
        <f>IF('100 YEAR'!C101&gt;0,'100 YEAR'!C101," ")</f>
        <v>Hs (1)</v>
      </c>
      <c r="E101">
        <f>IF('100 YEAR'!F101&gt;0,YEAR('100 YEAR'!F101)-ข้อมูล!$C$5," ")</f>
        <v>29</v>
      </c>
      <c r="F101">
        <f>IFERROR(IF(C101="Jup",VLOOKUP(D101,สูตร!$E$1:$F$12,2,0),VLOOKUP(D101,สูตร!A:B,2,0)),"")</f>
        <v>-30</v>
      </c>
      <c r="H101" t="str">
        <f>LEFT('100 YEAR'!C101,3)</f>
        <v xml:space="preserve">Hs </v>
      </c>
    </row>
    <row r="102" spans="1:8">
      <c r="A102" t="str">
        <f t="shared" si="2"/>
        <v xml:space="preserve">Jup Hs </v>
      </c>
      <c r="B102" t="str">
        <f t="shared" si="3"/>
        <v>29Jup</v>
      </c>
      <c r="C102" t="str">
        <f>LEFT('100 YEAR'!A102,3)</f>
        <v>Jup</v>
      </c>
      <c r="D102" t="str">
        <f>IF('100 YEAR'!C102&gt;0,'100 YEAR'!C102," ")</f>
        <v>Hs (12)</v>
      </c>
      <c r="E102">
        <f>IF('100 YEAR'!F102&gt;0,YEAR('100 YEAR'!F102)-ข้อมูล!$C$5," ")</f>
        <v>29</v>
      </c>
      <c r="F102">
        <f>IFERROR(IF(C102="Jup",VLOOKUP(D102,สูตร!$E$1:$F$12,2,0),VLOOKUP(D102,สูตร!A:B,2,0)),"")</f>
        <v>0</v>
      </c>
      <c r="H102" t="str">
        <f>LEFT('100 YEAR'!C102,3)</f>
        <v xml:space="preserve">Hs </v>
      </c>
    </row>
    <row r="103" spans="1:8">
      <c r="A103" t="str">
        <f t="shared" si="2"/>
        <v xml:space="preserve">Jup Hs </v>
      </c>
      <c r="B103" t="str">
        <f t="shared" si="3"/>
        <v>30Jup</v>
      </c>
      <c r="C103" t="str">
        <f>LEFT('100 YEAR'!A103,3)</f>
        <v>Jup</v>
      </c>
      <c r="D103" t="str">
        <f>IF('100 YEAR'!C103&gt;0,'100 YEAR'!C103," ")</f>
        <v>Hs (1)</v>
      </c>
      <c r="E103">
        <f>IF('100 YEAR'!F103&gt;0,YEAR('100 YEAR'!F103)-ข้อมูล!$C$5," ")</f>
        <v>30</v>
      </c>
      <c r="F103">
        <f>IFERROR(IF(C103="Jup",VLOOKUP(D103,สูตร!$E$1:$F$12,2,0),VLOOKUP(D103,สูตร!A:B,2,0)),"")</f>
        <v>-30</v>
      </c>
      <c r="H103" t="str">
        <f>LEFT('100 YEAR'!C103,3)</f>
        <v xml:space="preserve">Hs </v>
      </c>
    </row>
    <row r="104" spans="1:8">
      <c r="A104" t="str">
        <f t="shared" si="2"/>
        <v xml:space="preserve">Sat Hs </v>
      </c>
      <c r="B104" t="str">
        <f t="shared" si="3"/>
        <v>30Sat</v>
      </c>
      <c r="C104" t="str">
        <f>LEFT('100 YEAR'!A104,3)</f>
        <v>Sat</v>
      </c>
      <c r="D104" t="str">
        <f>IF('100 YEAR'!C104&gt;0,'100 YEAR'!C104," ")</f>
        <v>Hs (12)</v>
      </c>
      <c r="E104">
        <f>IF('100 YEAR'!F104&gt;0,YEAR('100 YEAR'!F104)-ข้อมูล!$C$5," ")</f>
        <v>30</v>
      </c>
      <c r="F104">
        <f>IFERROR(IF(C104="Jup",VLOOKUP(D104,สูตร!$E$1:$F$12,2,0),VLOOKUP(D104,สูตร!A:B,2,0)),"")</f>
        <v>0</v>
      </c>
      <c r="H104" t="str">
        <f>LEFT('100 YEAR'!C104,3)</f>
        <v xml:space="preserve">Hs </v>
      </c>
    </row>
    <row r="105" spans="1:8">
      <c r="A105" t="str">
        <f t="shared" si="2"/>
        <v xml:space="preserve">Jup Hs </v>
      </c>
      <c r="B105" t="str">
        <f t="shared" si="3"/>
        <v>30Jup</v>
      </c>
      <c r="C105" t="str">
        <f>LEFT('100 YEAR'!A105,3)</f>
        <v>Jup</v>
      </c>
      <c r="D105" t="str">
        <f>IF('100 YEAR'!C105&gt;0,'100 YEAR'!C105," ")</f>
        <v>Hs (2)</v>
      </c>
      <c r="E105">
        <f>IF('100 YEAR'!F105&gt;0,YEAR('100 YEAR'!F105)-ข้อมูล!$C$5," ")</f>
        <v>30</v>
      </c>
      <c r="F105">
        <f>IFERROR(IF(C105="Jup",VLOOKUP(D105,สูตร!$E$1:$F$12,2,0),VLOOKUP(D105,สูตร!A:B,2,0)),"")</f>
        <v>-45</v>
      </c>
      <c r="H105" t="str">
        <f>LEFT('100 YEAR'!C105,3)</f>
        <v xml:space="preserve">Hs </v>
      </c>
    </row>
    <row r="106" spans="1:8">
      <c r="A106" t="str">
        <f t="shared" si="2"/>
        <v xml:space="preserve">Sat Hs </v>
      </c>
      <c r="B106" t="str">
        <f t="shared" si="3"/>
        <v>30Sat</v>
      </c>
      <c r="C106" t="str">
        <f>LEFT('100 YEAR'!A106,3)</f>
        <v>Sat</v>
      </c>
      <c r="D106" t="str">
        <f>IF('100 YEAR'!C106&gt;0,'100 YEAR'!C106," ")</f>
        <v>Hs (11)</v>
      </c>
      <c r="E106">
        <f>IF('100 YEAR'!F106&gt;0,YEAR('100 YEAR'!F106)-ข้อมูล!$C$5," ")</f>
        <v>30</v>
      </c>
      <c r="F106">
        <f>IFERROR(IF(C106="Jup",VLOOKUP(D106,สูตร!$E$1:$F$12,2,0),VLOOKUP(D106,สูตร!A:B,2,0)),"")</f>
        <v>60</v>
      </c>
      <c r="H106" t="str">
        <f>LEFT('100 YEAR'!C106,3)</f>
        <v xml:space="preserve">Hs </v>
      </c>
    </row>
    <row r="107" spans="1:8">
      <c r="A107" t="str">
        <f t="shared" si="2"/>
        <v xml:space="preserve">Jup Hs </v>
      </c>
      <c r="B107" t="str">
        <f t="shared" si="3"/>
        <v>30Jup</v>
      </c>
      <c r="C107" t="str">
        <f>LEFT('100 YEAR'!A107,3)</f>
        <v>Jup</v>
      </c>
      <c r="D107" t="str">
        <f>IF('100 YEAR'!C107&gt;0,'100 YEAR'!C107," ")</f>
        <v>Hs (1)</v>
      </c>
      <c r="E107">
        <f>IF('100 YEAR'!F107&gt;0,YEAR('100 YEAR'!F107)-ข้อมูล!$C$5," ")</f>
        <v>30</v>
      </c>
      <c r="F107">
        <f>IFERROR(IF(C107="Jup",VLOOKUP(D107,สูตร!$E$1:$F$12,2,0),VLOOKUP(D107,สูตร!A:B,2,0)),"")</f>
        <v>-30</v>
      </c>
      <c r="H107" t="str">
        <f>LEFT('100 YEAR'!C107,3)</f>
        <v xml:space="preserve">Hs </v>
      </c>
    </row>
    <row r="108" spans="1:8">
      <c r="A108" t="str">
        <f t="shared" si="2"/>
        <v xml:space="preserve">Sat Hs </v>
      </c>
      <c r="B108" t="str">
        <f t="shared" si="3"/>
        <v>30Sat</v>
      </c>
      <c r="C108" t="str">
        <f>LEFT('100 YEAR'!A108,3)</f>
        <v>Sat</v>
      </c>
      <c r="D108" t="str">
        <f>IF('100 YEAR'!C108&gt;0,'100 YEAR'!C108," ")</f>
        <v>Hs (12)</v>
      </c>
      <c r="E108">
        <f>IF('100 YEAR'!F108&gt;0,YEAR('100 YEAR'!F108)-ข้อมูล!$C$5," ")</f>
        <v>30</v>
      </c>
      <c r="F108">
        <f>IFERROR(IF(C108="Jup",VLOOKUP(D108,สูตร!$E$1:$F$12,2,0),VLOOKUP(D108,สูตร!A:B,2,0)),"")</f>
        <v>0</v>
      </c>
      <c r="H108" t="str">
        <f>LEFT('100 YEAR'!C108,3)</f>
        <v xml:space="preserve">Hs </v>
      </c>
    </row>
    <row r="109" spans="1:8">
      <c r="A109" t="str">
        <f t="shared" si="2"/>
        <v xml:space="preserve">Jup Hs </v>
      </c>
      <c r="B109" t="str">
        <f t="shared" si="3"/>
        <v>31Jup</v>
      </c>
      <c r="C109" t="str">
        <f>LEFT('100 YEAR'!A109,3)</f>
        <v>Jup</v>
      </c>
      <c r="D109" t="str">
        <f>IF('100 YEAR'!C109&gt;0,'100 YEAR'!C109," ")</f>
        <v>Hs (2)</v>
      </c>
      <c r="E109">
        <f>IF('100 YEAR'!F109&gt;0,YEAR('100 YEAR'!F109)-ข้อมูล!$C$5," ")</f>
        <v>31</v>
      </c>
      <c r="F109">
        <f>IFERROR(IF(C109="Jup",VLOOKUP(D109,สูตร!$E$1:$F$12,2,0),VLOOKUP(D109,สูตร!A:B,2,0)),"")</f>
        <v>-45</v>
      </c>
      <c r="H109" t="str">
        <f>LEFT('100 YEAR'!C109,3)</f>
        <v xml:space="preserve">Hs </v>
      </c>
    </row>
    <row r="110" spans="1:8">
      <c r="A110" t="str">
        <f t="shared" si="2"/>
        <v xml:space="preserve">Mon Hs </v>
      </c>
      <c r="B110" t="str">
        <f t="shared" si="3"/>
        <v>31Mon</v>
      </c>
      <c r="C110" t="str">
        <f>LEFT('100 YEAR'!A110,3)</f>
        <v>Mon</v>
      </c>
      <c r="D110" t="str">
        <f>IF('100 YEAR'!C110&gt;0,'100 YEAR'!C110," ")</f>
        <v>Hs (6)</v>
      </c>
      <c r="E110">
        <f>IF('100 YEAR'!F110&gt;0,YEAR('100 YEAR'!F110)-ข้อมูล!$C$5," ")</f>
        <v>31</v>
      </c>
      <c r="F110">
        <f>IFERROR(IF(C110="Jup",VLOOKUP(D110,สูตร!$E$1:$F$12,2,0),VLOOKUP(D110,สูตร!A:B,2,0)),"")</f>
        <v>0</v>
      </c>
      <c r="H110" t="str">
        <f>LEFT('100 YEAR'!C110,3)</f>
        <v xml:space="preserve">Hs </v>
      </c>
    </row>
    <row r="111" spans="1:8">
      <c r="A111" t="str">
        <f t="shared" si="2"/>
        <v xml:space="preserve">Jup Hs </v>
      </c>
      <c r="B111" t="str">
        <f t="shared" si="3"/>
        <v>31Jup</v>
      </c>
      <c r="C111" t="str">
        <f>LEFT('100 YEAR'!A111,3)</f>
        <v>Jup</v>
      </c>
      <c r="D111" t="str">
        <f>IF('100 YEAR'!C111&gt;0,'100 YEAR'!C111," ")</f>
        <v>Hs (3)</v>
      </c>
      <c r="E111">
        <f>IF('100 YEAR'!F111&gt;0,YEAR('100 YEAR'!F111)-ข้อมูล!$C$5," ")</f>
        <v>31</v>
      </c>
      <c r="F111">
        <f>IFERROR(IF(C111="Jup",VLOOKUP(D111,สูตร!$E$1:$F$12,2,0),VLOOKUP(D111,สูตร!A:B,2,0)),"")</f>
        <v>-50</v>
      </c>
      <c r="H111" t="str">
        <f>LEFT('100 YEAR'!C111,3)</f>
        <v xml:space="preserve">Hs </v>
      </c>
    </row>
    <row r="112" spans="1:8">
      <c r="A112" t="str">
        <f t="shared" si="2"/>
        <v xml:space="preserve">Jup Hs </v>
      </c>
      <c r="B112" t="str">
        <f t="shared" si="3"/>
        <v>32Jup</v>
      </c>
      <c r="C112" t="str">
        <f>LEFT('100 YEAR'!A112,3)</f>
        <v>Jup</v>
      </c>
      <c r="D112" t="str">
        <f>IF('100 YEAR'!C112&gt;0,'100 YEAR'!C112," ")</f>
        <v>Hs (4)</v>
      </c>
      <c r="E112">
        <f>IF('100 YEAR'!F112&gt;0,YEAR('100 YEAR'!F112)-ข้อมูล!$C$5," ")</f>
        <v>32</v>
      </c>
      <c r="F112">
        <f>IFERROR(IF(C112="Jup",VLOOKUP(D112,สูตร!$E$1:$F$12,2,0),VLOOKUP(D112,สูตร!A:B,2,0)),"")</f>
        <v>-45</v>
      </c>
      <c r="H112" t="str">
        <f>LEFT('100 YEAR'!C112,3)</f>
        <v xml:space="preserve">Hs </v>
      </c>
    </row>
    <row r="113" spans="1:8">
      <c r="A113" t="str">
        <f t="shared" si="2"/>
        <v xml:space="preserve">Sat Hs </v>
      </c>
      <c r="B113" t="str">
        <f t="shared" si="3"/>
        <v>33Sat</v>
      </c>
      <c r="C113" t="str">
        <f>LEFT('100 YEAR'!A113,3)</f>
        <v>Sat</v>
      </c>
      <c r="D113" t="str">
        <f>IF('100 YEAR'!C113&gt;0,'100 YEAR'!C113," ")</f>
        <v>Hs (1)</v>
      </c>
      <c r="E113">
        <f>IF('100 YEAR'!F113&gt;0,YEAR('100 YEAR'!F113)-ข้อมูล!$C$5," ")</f>
        <v>33</v>
      </c>
      <c r="F113">
        <f>IFERROR(IF(C113="Jup",VLOOKUP(D113,สูตร!$E$1:$F$12,2,0),VLOOKUP(D113,สูตร!A:B,2,0)),"")</f>
        <v>-60</v>
      </c>
      <c r="H113" t="str">
        <f>LEFT('100 YEAR'!C113,3)</f>
        <v xml:space="preserve">Hs </v>
      </c>
    </row>
    <row r="114" spans="1:8">
      <c r="A114" t="str">
        <f t="shared" si="2"/>
        <v xml:space="preserve">Jup Hs </v>
      </c>
      <c r="B114" t="str">
        <f t="shared" si="3"/>
        <v>33Jup</v>
      </c>
      <c r="C114" t="str">
        <f>LEFT('100 YEAR'!A114,3)</f>
        <v>Jup</v>
      </c>
      <c r="D114" t="str">
        <f>IF('100 YEAR'!C114&gt;0,'100 YEAR'!C114," ")</f>
        <v>Hs (5)</v>
      </c>
      <c r="E114">
        <f>IF('100 YEAR'!F114&gt;0,YEAR('100 YEAR'!F114)-ข้อมูล!$C$5," ")</f>
        <v>33</v>
      </c>
      <c r="F114">
        <f>IFERROR(IF(C114="Jup",VLOOKUP(D114,สูตร!$E$1:$F$12,2,0),VLOOKUP(D114,สูตร!A:B,2,0)),"")</f>
        <v>-30</v>
      </c>
      <c r="H114" t="str">
        <f>LEFT('100 YEAR'!C114,3)</f>
        <v xml:space="preserve">Hs </v>
      </c>
    </row>
    <row r="115" spans="1:8">
      <c r="A115" t="str">
        <f t="shared" si="2"/>
        <v xml:space="preserve">Mon Hs </v>
      </c>
      <c r="B115" t="str">
        <f t="shared" si="3"/>
        <v>33Mon</v>
      </c>
      <c r="C115" t="str">
        <f>LEFT('100 YEAR'!A115,3)</f>
        <v>Mon</v>
      </c>
      <c r="D115" t="str">
        <f>IF('100 YEAR'!C115&gt;0,'100 YEAR'!C115," ")</f>
        <v>Hs (7)</v>
      </c>
      <c r="E115">
        <f>IF('100 YEAR'!F115&gt;0,YEAR('100 YEAR'!F115)-ข้อมูล!$C$5," ")</f>
        <v>33</v>
      </c>
      <c r="F115">
        <f>IFERROR(IF(C115="Jup",VLOOKUP(D115,สูตร!$E$1:$F$12,2,0),VLOOKUP(D115,สูตร!A:B,2,0)),"")</f>
        <v>60</v>
      </c>
      <c r="H115" t="str">
        <f>LEFT('100 YEAR'!C115,3)</f>
        <v xml:space="preserve">Hs </v>
      </c>
    </row>
    <row r="116" spans="1:8">
      <c r="A116" t="str">
        <f t="shared" si="2"/>
        <v xml:space="preserve">Jup Hs </v>
      </c>
      <c r="B116" t="str">
        <f t="shared" si="3"/>
        <v>34Jup</v>
      </c>
      <c r="C116" t="str">
        <f>LEFT('100 YEAR'!A116,3)</f>
        <v>Jup</v>
      </c>
      <c r="D116" t="str">
        <f>IF('100 YEAR'!C116&gt;0,'100 YEAR'!C116," ")</f>
        <v>Hs (6)</v>
      </c>
      <c r="E116">
        <f>IF('100 YEAR'!F116&gt;0,YEAR('100 YEAR'!F116)-ข้อมูล!$C$5," ")</f>
        <v>34</v>
      </c>
      <c r="F116">
        <f>IFERROR(IF(C116="Jup",VLOOKUP(D116,สูตร!$E$1:$F$12,2,0),VLOOKUP(D116,สูตร!A:B,2,0)),"")</f>
        <v>0</v>
      </c>
      <c r="H116" t="str">
        <f>LEFT('100 YEAR'!C116,3)</f>
        <v xml:space="preserve">Hs </v>
      </c>
    </row>
    <row r="117" spans="1:8">
      <c r="A117" t="str">
        <f t="shared" si="2"/>
        <v xml:space="preserve">Sat Hs </v>
      </c>
      <c r="B117" t="str">
        <f t="shared" si="3"/>
        <v>35Sat</v>
      </c>
      <c r="C117" t="str">
        <f>LEFT('100 YEAR'!A117,3)</f>
        <v>Sat</v>
      </c>
      <c r="D117" t="str">
        <f>IF('100 YEAR'!C117&gt;0,'100 YEAR'!C117," ")</f>
        <v>Hs (2)</v>
      </c>
      <c r="E117">
        <f>IF('100 YEAR'!F117&gt;0,YEAR('100 YEAR'!F117)-ข้อมูล!$C$5," ")</f>
        <v>35</v>
      </c>
      <c r="F117">
        <f>IFERROR(IF(C117="Jup",VLOOKUP(D117,สูตร!$E$1:$F$12,2,0),VLOOKUP(D117,สูตร!A:B,2,0)),"")</f>
        <v>-85</v>
      </c>
      <c r="H117" t="str">
        <f>LEFT('100 YEAR'!C117,3)</f>
        <v xml:space="preserve">Hs </v>
      </c>
    </row>
    <row r="118" spans="1:8">
      <c r="A118" t="str">
        <f t="shared" si="2"/>
        <v xml:space="preserve">Jup Hs </v>
      </c>
      <c r="B118" t="str">
        <f t="shared" si="3"/>
        <v>35Jup</v>
      </c>
      <c r="C118" t="str">
        <f>LEFT('100 YEAR'!A118,3)</f>
        <v>Jup</v>
      </c>
      <c r="D118" t="str">
        <f>IF('100 YEAR'!C118&gt;0,'100 YEAR'!C118," ")</f>
        <v>Hs (7)</v>
      </c>
      <c r="E118">
        <f>IF('100 YEAR'!F118&gt;0,YEAR('100 YEAR'!F118)-ข้อมูล!$C$5," ")</f>
        <v>35</v>
      </c>
      <c r="F118">
        <f>IFERROR(IF(C118="Jup",VLOOKUP(D118,สูตร!$E$1:$F$12,2,0),VLOOKUP(D118,สูตร!A:B,2,0)),"")</f>
        <v>30</v>
      </c>
      <c r="H118" t="str">
        <f>LEFT('100 YEAR'!C118,3)</f>
        <v xml:space="preserve">Hs </v>
      </c>
    </row>
    <row r="119" spans="1:8">
      <c r="A119" t="str">
        <f t="shared" si="2"/>
        <v xml:space="preserve">Sat Hs </v>
      </c>
      <c r="B119" t="str">
        <f t="shared" si="3"/>
        <v>35Sat</v>
      </c>
      <c r="C119" t="str">
        <f>LEFT('100 YEAR'!A119,3)</f>
        <v>Sat</v>
      </c>
      <c r="D119" t="str">
        <f>IF('100 YEAR'!C119&gt;0,'100 YEAR'!C119," ")</f>
        <v>Hs (1)</v>
      </c>
      <c r="E119">
        <f>IF('100 YEAR'!F119&gt;0,YEAR('100 YEAR'!F119)-ข้อมูล!$C$5," ")</f>
        <v>35</v>
      </c>
      <c r="F119">
        <f>IFERROR(IF(C119="Jup",VLOOKUP(D119,สูตร!$E$1:$F$12,2,0),VLOOKUP(D119,สูตร!A:B,2,0)),"")</f>
        <v>-60</v>
      </c>
      <c r="H119" t="str">
        <f>LEFT('100 YEAR'!C119,3)</f>
        <v xml:space="preserve">Hs </v>
      </c>
    </row>
    <row r="120" spans="1:8">
      <c r="A120" t="str">
        <f t="shared" si="2"/>
        <v xml:space="preserve">Mon Hs </v>
      </c>
      <c r="B120" t="str">
        <f t="shared" si="3"/>
        <v>36Mon</v>
      </c>
      <c r="C120" t="str">
        <f>LEFT('100 YEAR'!A120,3)</f>
        <v>Mon</v>
      </c>
      <c r="D120" t="str">
        <f>IF('100 YEAR'!C120&gt;0,'100 YEAR'!C120," ")</f>
        <v>Hs (8)</v>
      </c>
      <c r="E120">
        <f>IF('100 YEAR'!F120&gt;0,YEAR('100 YEAR'!F120)-ข้อมูล!$C$5," ")</f>
        <v>36</v>
      </c>
      <c r="F120">
        <f>IFERROR(IF(C120="Jup",VLOOKUP(D120,สูตร!$E$1:$F$12,2,0),VLOOKUP(D120,สูตร!A:B,2,0)),"")</f>
        <v>85</v>
      </c>
      <c r="H120" t="str">
        <f>LEFT('100 YEAR'!C120,3)</f>
        <v xml:space="preserve">Hs </v>
      </c>
    </row>
    <row r="121" spans="1:8">
      <c r="A121" t="str">
        <f t="shared" si="2"/>
        <v xml:space="preserve">Sat Hs </v>
      </c>
      <c r="B121" t="str">
        <f t="shared" si="3"/>
        <v>36Sat</v>
      </c>
      <c r="C121" t="str">
        <f>LEFT('100 YEAR'!A121,3)</f>
        <v>Sat</v>
      </c>
      <c r="D121" t="str">
        <f>IF('100 YEAR'!C121&gt;0,'100 YEAR'!C121," ")</f>
        <v>Hs (2)</v>
      </c>
      <c r="E121">
        <f>IF('100 YEAR'!F121&gt;0,YEAR('100 YEAR'!F121)-ข้อมูล!$C$5," ")</f>
        <v>36</v>
      </c>
      <c r="F121">
        <f>IFERROR(IF(C121="Jup",VLOOKUP(D121,สูตร!$E$1:$F$12,2,0),VLOOKUP(D121,สูตร!A:B,2,0)),"")</f>
        <v>-85</v>
      </c>
      <c r="H121" t="str">
        <f>LEFT('100 YEAR'!C121,3)</f>
        <v xml:space="preserve">Hs </v>
      </c>
    </row>
    <row r="122" spans="1:8">
      <c r="A122" t="str">
        <f t="shared" si="2"/>
        <v xml:space="preserve">Jup Hs </v>
      </c>
      <c r="B122" t="str">
        <f t="shared" si="3"/>
        <v>36Jup</v>
      </c>
      <c r="C122" t="str">
        <f>LEFT('100 YEAR'!A122,3)</f>
        <v>Jup</v>
      </c>
      <c r="D122" t="str">
        <f>IF('100 YEAR'!C122&gt;0,'100 YEAR'!C122," ")</f>
        <v>Hs (8)</v>
      </c>
      <c r="E122">
        <f>IF('100 YEAR'!F122&gt;0,YEAR('100 YEAR'!F122)-ข้อมูล!$C$5," ")</f>
        <v>36</v>
      </c>
      <c r="F122">
        <f>IFERROR(IF(C122="Jup",VLOOKUP(D122,สูตร!$E$1:$F$12,2,0),VLOOKUP(D122,สูตร!A:B,2,0)),"")</f>
        <v>45</v>
      </c>
      <c r="H122" t="str">
        <f>LEFT('100 YEAR'!C122,3)</f>
        <v xml:space="preserve">Hs </v>
      </c>
    </row>
    <row r="123" spans="1:8">
      <c r="A123" t="str">
        <f t="shared" si="2"/>
        <v xml:space="preserve"> </v>
      </c>
      <c r="B123" t="str">
        <f t="shared" si="3"/>
        <v xml:space="preserve"> </v>
      </c>
      <c r="C123" t="str">
        <f>LEFT('100 YEAR'!A123,3)</f>
        <v/>
      </c>
      <c r="D123" t="str">
        <f>IF('100 YEAR'!C123&gt;0,'100 YEAR'!C123," ")</f>
        <v xml:space="preserve"> </v>
      </c>
      <c r="E123" t="str">
        <f>IF('100 YEAR'!F123&gt;0,YEAR('100 YEAR'!F123)-ข้อมูล!$C$5," ")</f>
        <v xml:space="preserve"> </v>
      </c>
      <c r="F123" t="str">
        <f>IFERROR(IF(C123="Jup",VLOOKUP(D123,สูตร!$E$1:$F$12,2,0),VLOOKUP(D123,สูตร!A:B,2,0)),"")</f>
        <v/>
      </c>
      <c r="H123" t="str">
        <f>LEFT('100 YEAR'!C123,3)</f>
        <v/>
      </c>
    </row>
    <row r="124" spans="1:8">
      <c r="A124" t="str">
        <f t="shared" si="2"/>
        <v xml:space="preserve">Sat Hs </v>
      </c>
      <c r="B124" t="str">
        <f t="shared" si="3"/>
        <v>37Sat</v>
      </c>
      <c r="C124" t="str">
        <f>LEFT('100 YEAR'!A124,3)</f>
        <v>Sat</v>
      </c>
      <c r="D124" t="str">
        <f>IF('100 YEAR'!C124&gt;0,'100 YEAR'!C124," ")</f>
        <v>Hs (3)</v>
      </c>
      <c r="E124">
        <f>IF('100 YEAR'!F124&gt;0,YEAR('100 YEAR'!F124)-ข้อมูล!$C$5," ")</f>
        <v>37</v>
      </c>
      <c r="F124">
        <f>IFERROR(IF(C124="Jup",VLOOKUP(D124,สูตร!$E$1:$F$12,2,0),VLOOKUP(D124,สูตร!A:B,2,0)),"")</f>
        <v>-100</v>
      </c>
      <c r="H124" t="str">
        <f>LEFT('100 YEAR'!C124,3)</f>
        <v xml:space="preserve">Hs </v>
      </c>
    </row>
    <row r="125" spans="1:8">
      <c r="A125" t="str">
        <f t="shared" si="2"/>
        <v xml:space="preserve">Sat Hs </v>
      </c>
      <c r="B125" t="str">
        <f t="shared" si="3"/>
        <v>37Sat</v>
      </c>
      <c r="C125" t="str">
        <f>LEFT('100 YEAR'!A125,3)</f>
        <v>Sat</v>
      </c>
      <c r="D125" t="str">
        <f>IF('100 YEAR'!C125&gt;0,'100 YEAR'!C125," ")</f>
        <v>Hs (2)</v>
      </c>
      <c r="E125">
        <f>IF('100 YEAR'!F125&gt;0,YEAR('100 YEAR'!F125)-ข้อมูล!$C$5," ")</f>
        <v>37</v>
      </c>
      <c r="F125">
        <f>IFERROR(IF(C125="Jup",VLOOKUP(D125,สูตร!$E$1:$F$12,2,0),VLOOKUP(D125,สูตร!A:B,2,0)),"")</f>
        <v>-85</v>
      </c>
      <c r="H125" t="str">
        <f>LEFT('100 YEAR'!C125,3)</f>
        <v xml:space="preserve">Hs </v>
      </c>
    </row>
    <row r="126" spans="1:8">
      <c r="A126" t="str">
        <f t="shared" si="2"/>
        <v xml:space="preserve">Jup Hs </v>
      </c>
      <c r="B126" t="str">
        <f t="shared" si="3"/>
        <v>37Jup</v>
      </c>
      <c r="C126" t="str">
        <f>LEFT('100 YEAR'!A126,3)</f>
        <v>Jup</v>
      </c>
      <c r="D126" t="str">
        <f>IF('100 YEAR'!C126&gt;0,'100 YEAR'!C126," ")</f>
        <v>Hs (9)</v>
      </c>
      <c r="E126">
        <f>IF('100 YEAR'!F126&gt;0,YEAR('100 YEAR'!F126)-ข้อมูล!$C$5," ")</f>
        <v>37</v>
      </c>
      <c r="F126">
        <f>IFERROR(IF(C126="Jup",VLOOKUP(D126,สูตร!$E$1:$F$12,2,0),VLOOKUP(D126,สูตร!A:B,2,0)),"")</f>
        <v>50</v>
      </c>
      <c r="H126" t="str">
        <f>LEFT('100 YEAR'!C126,3)</f>
        <v xml:space="preserve">Hs </v>
      </c>
    </row>
    <row r="127" spans="1:8">
      <c r="A127" t="str">
        <f t="shared" si="2"/>
        <v xml:space="preserve">Mon Hs </v>
      </c>
      <c r="B127" t="str">
        <f t="shared" si="3"/>
        <v>38Mon</v>
      </c>
      <c r="C127" t="str">
        <f>LEFT('100 YEAR'!A127,3)</f>
        <v>Mon</v>
      </c>
      <c r="D127" t="str">
        <f>IF('100 YEAR'!C127&gt;0,'100 YEAR'!C127," ")</f>
        <v>Hs (9)</v>
      </c>
      <c r="E127">
        <f>IF('100 YEAR'!F127&gt;0,YEAR('100 YEAR'!F127)-ข้อมูล!$C$5," ")</f>
        <v>38</v>
      </c>
      <c r="F127">
        <f>IFERROR(IF(C127="Jup",VLOOKUP(D127,สูตร!$E$1:$F$12,2,0),VLOOKUP(D127,สูตร!A:B,2,0)),"")</f>
        <v>100</v>
      </c>
      <c r="H127" t="str">
        <f>LEFT('100 YEAR'!C127,3)</f>
        <v xml:space="preserve">Hs </v>
      </c>
    </row>
    <row r="128" spans="1:8">
      <c r="A128" t="str">
        <f t="shared" si="2"/>
        <v>Jup Pos</v>
      </c>
      <c r="B128" t="str">
        <f t="shared" si="3"/>
        <v>---</v>
      </c>
      <c r="C128" t="str">
        <f>LEFT('100 YEAR'!A128,3)</f>
        <v>Jup</v>
      </c>
      <c r="D128" t="str">
        <f>IF('100 YEAR'!C128&gt;0,'100 YEAR'!C128," ")</f>
        <v>Pos (9)</v>
      </c>
      <c r="E128">
        <f>IF('100 YEAR'!F128&gt;0,YEAR('100 YEAR'!F128)-ข้อมูล!$C$5," ")</f>
        <v>38</v>
      </c>
      <c r="F128" t="str">
        <f>IFERROR(IF(C128="Jup",VLOOKUP(D128,สูตร!$E$1:$F$12,2,0),VLOOKUP(D128,สูตร!A:B,2,0)),"")</f>
        <v/>
      </c>
      <c r="H128" t="str">
        <f>LEFT('100 YEAR'!C128,3)</f>
        <v>Pos</v>
      </c>
    </row>
    <row r="129" spans="1:8">
      <c r="A129" t="str">
        <f t="shared" si="2"/>
        <v xml:space="preserve">Sat Hs </v>
      </c>
      <c r="B129" t="str">
        <f t="shared" si="3"/>
        <v>38Sat</v>
      </c>
      <c r="C129" t="str">
        <f>LEFT('100 YEAR'!A129,3)</f>
        <v>Sat</v>
      </c>
      <c r="D129" t="str">
        <f>IF('100 YEAR'!C129&gt;0,'100 YEAR'!C129," ")</f>
        <v>Hs (3)</v>
      </c>
      <c r="E129">
        <f>IF('100 YEAR'!F129&gt;0,YEAR('100 YEAR'!F129)-ข้อมูล!$C$5," ")</f>
        <v>38</v>
      </c>
      <c r="F129">
        <f>IFERROR(IF(C129="Jup",VLOOKUP(D129,สูตร!$E$1:$F$12,2,0),VLOOKUP(D129,สูตร!A:B,2,0)),"")</f>
        <v>-100</v>
      </c>
      <c r="H129" t="str">
        <f>LEFT('100 YEAR'!C129,3)</f>
        <v xml:space="preserve">Hs </v>
      </c>
    </row>
    <row r="130" spans="1:8">
      <c r="A130" t="str">
        <f t="shared" si="2"/>
        <v>Jup Pos</v>
      </c>
      <c r="B130" t="str">
        <f t="shared" si="3"/>
        <v>---</v>
      </c>
      <c r="C130" t="str">
        <f>LEFT('100 YEAR'!A130,3)</f>
        <v>Jup</v>
      </c>
      <c r="D130" t="str">
        <f>IF('100 YEAR'!C130&gt;0,'100 YEAR'!C130," ")</f>
        <v>Pos (9)</v>
      </c>
      <c r="E130">
        <f>IF('100 YEAR'!F130&gt;0,YEAR('100 YEAR'!F130)-ข้อมูล!$C$5," ")</f>
        <v>38</v>
      </c>
      <c r="F130" t="str">
        <f>IFERROR(IF(C130="Jup",VLOOKUP(D130,สูตร!$E$1:$F$12,2,0),VLOOKUP(D130,สูตร!A:B,2,0)),"")</f>
        <v/>
      </c>
      <c r="H130" t="str">
        <f>LEFT('100 YEAR'!C130,3)</f>
        <v>Pos</v>
      </c>
    </row>
    <row r="131" spans="1:8">
      <c r="A131" t="str">
        <f t="shared" si="2"/>
        <v>Jup Pos</v>
      </c>
      <c r="B131" t="str">
        <f t="shared" si="3"/>
        <v>---</v>
      </c>
      <c r="C131" t="str">
        <f>LEFT('100 YEAR'!A131,3)</f>
        <v>Jup</v>
      </c>
      <c r="D131" t="str">
        <f>IF('100 YEAR'!C131&gt;0,'100 YEAR'!C131," ")</f>
        <v>Pos (9)</v>
      </c>
      <c r="E131">
        <f>IF('100 YEAR'!F131&gt;0,YEAR('100 YEAR'!F131)-ข้อมูล!$C$5," ")</f>
        <v>38</v>
      </c>
      <c r="F131" t="str">
        <f>IFERROR(IF(C131="Jup",VLOOKUP(D131,สูตร!$E$1:$F$12,2,0),VLOOKUP(D131,สูตร!A:B,2,0)),"")</f>
        <v/>
      </c>
      <c r="H131" t="str">
        <f>LEFT('100 YEAR'!C131,3)</f>
        <v>Pos</v>
      </c>
    </row>
    <row r="132" spans="1:8">
      <c r="A132" t="str">
        <f t="shared" si="2"/>
        <v>Mon Sun</v>
      </c>
      <c r="B132" t="str">
        <f t="shared" si="3"/>
        <v>38Mon</v>
      </c>
      <c r="C132" t="str">
        <f>LEFT('100 YEAR'!A132,3)</f>
        <v>Mon</v>
      </c>
      <c r="D132" t="str">
        <f>IF('100 YEAR'!C132&gt;0,'100 YEAR'!C132," ")</f>
        <v>Sun (9)</v>
      </c>
      <c r="E132">
        <f>IF('100 YEAR'!F132&gt;0,YEAR('100 YEAR'!F132)-ข้อมูล!$C$5," ")</f>
        <v>38</v>
      </c>
      <c r="F132" t="str">
        <f>IFERROR(IF(C132="Jup",VLOOKUP(D132,สูตร!$E$1:$F$12,2,0),VLOOKUP(D132,สูตร!A:B,2,0)),"")</f>
        <v/>
      </c>
      <c r="H132" t="str">
        <f>LEFT('100 YEAR'!C132,3)</f>
        <v>Sun</v>
      </c>
    </row>
    <row r="133" spans="1:8">
      <c r="A133" t="str">
        <f t="shared" si="2"/>
        <v xml:space="preserve">Jup Hs </v>
      </c>
      <c r="B133" t="str">
        <f t="shared" si="3"/>
        <v>38Jup</v>
      </c>
      <c r="C133" t="str">
        <f>LEFT('100 YEAR'!A133,3)</f>
        <v>Jup</v>
      </c>
      <c r="D133" t="str">
        <f>IF('100 YEAR'!C133&gt;0,'100 YEAR'!C133," ")</f>
        <v>Hs (10)</v>
      </c>
      <c r="E133">
        <f>IF('100 YEAR'!F133&gt;0,YEAR('100 YEAR'!F133)-ข้อมูล!$C$5," ")</f>
        <v>38</v>
      </c>
      <c r="F133">
        <f>IFERROR(IF(C133="Jup",VLOOKUP(D133,สูตร!$E$1:$F$12,2,0),VLOOKUP(D133,สูตร!A:B,2,0)),"")</f>
        <v>45</v>
      </c>
      <c r="H133" t="str">
        <f>LEFT('100 YEAR'!C133,3)</f>
        <v xml:space="preserve">Hs </v>
      </c>
    </row>
    <row r="134" spans="1:8">
      <c r="A134" t="str">
        <f t="shared" si="2"/>
        <v xml:space="preserve">Jup Hs </v>
      </c>
      <c r="B134" t="str">
        <f t="shared" si="3"/>
        <v>39Jup</v>
      </c>
      <c r="C134" t="str">
        <f>LEFT('100 YEAR'!A134,3)</f>
        <v>Jup</v>
      </c>
      <c r="D134" t="str">
        <f>IF('100 YEAR'!C134&gt;0,'100 YEAR'!C134," ")</f>
        <v>Hs (11)</v>
      </c>
      <c r="E134">
        <f>IF('100 YEAR'!F134&gt;0,YEAR('100 YEAR'!F134)-ข้อมูล!$C$5," ")</f>
        <v>39</v>
      </c>
      <c r="F134">
        <f>IFERROR(IF(C134="Jup",VLOOKUP(D134,สูตร!$E$1:$F$12,2,0),VLOOKUP(D134,สูตร!A:B,2,0)),"")</f>
        <v>30</v>
      </c>
      <c r="H134" t="str">
        <f>LEFT('100 YEAR'!C134,3)</f>
        <v xml:space="preserve">Hs </v>
      </c>
    </row>
    <row r="135" spans="1:8">
      <c r="A135" t="str">
        <f t="shared" si="2"/>
        <v xml:space="preserve">Jup Hs </v>
      </c>
      <c r="B135" t="str">
        <f t="shared" si="3"/>
        <v>39Jup</v>
      </c>
      <c r="C135" t="str">
        <f>LEFT('100 YEAR'!A135,3)</f>
        <v>Jup</v>
      </c>
      <c r="D135" t="str">
        <f>IF('100 YEAR'!C135&gt;0,'100 YEAR'!C135," ")</f>
        <v>Hs (10)</v>
      </c>
      <c r="E135">
        <f>IF('100 YEAR'!F135&gt;0,YEAR('100 YEAR'!F135)-ข้อมูล!$C$5," ")</f>
        <v>39</v>
      </c>
      <c r="F135">
        <f>IFERROR(IF(C135="Jup",VLOOKUP(D135,สูตร!$E$1:$F$12,2,0),VLOOKUP(D135,สูตร!A:B,2,0)),"")</f>
        <v>45</v>
      </c>
      <c r="H135" t="str">
        <f>LEFT('100 YEAR'!C135,3)</f>
        <v xml:space="preserve">Hs </v>
      </c>
    </row>
    <row r="136" spans="1:8">
      <c r="A136" t="str">
        <f t="shared" si="2"/>
        <v xml:space="preserve">Sat Hs </v>
      </c>
      <c r="B136" t="str">
        <f t="shared" si="3"/>
        <v>39Sat</v>
      </c>
      <c r="C136" t="str">
        <f>LEFT('100 YEAR'!A136,3)</f>
        <v>Sat</v>
      </c>
      <c r="D136" t="str">
        <f>IF('100 YEAR'!C136&gt;0,'100 YEAR'!C136," ")</f>
        <v>Hs (4)</v>
      </c>
      <c r="E136">
        <f>IF('100 YEAR'!F136&gt;0,YEAR('100 YEAR'!F136)-ข้อมูล!$C$5," ")</f>
        <v>39</v>
      </c>
      <c r="F136">
        <f>IFERROR(IF(C136="Jup",VLOOKUP(D136,สูตร!$E$1:$F$12,2,0),VLOOKUP(D136,สูตร!A:B,2,0)),"")</f>
        <v>-85</v>
      </c>
      <c r="H136" t="str">
        <f>LEFT('100 YEAR'!C136,3)</f>
        <v xml:space="preserve">Hs </v>
      </c>
    </row>
    <row r="137" spans="1:8">
      <c r="A137" t="str">
        <f t="shared" si="2"/>
        <v xml:space="preserve">Mon Hs </v>
      </c>
      <c r="B137" t="str">
        <f t="shared" si="3"/>
        <v>39Mon</v>
      </c>
      <c r="C137" t="str">
        <f>LEFT('100 YEAR'!A137,3)</f>
        <v>Mon</v>
      </c>
      <c r="D137" t="str">
        <f>IF('100 YEAR'!C137&gt;0,'100 YEAR'!C137," ")</f>
        <v>Hs (10)</v>
      </c>
      <c r="E137">
        <f>IF('100 YEAR'!F137&gt;0,YEAR('100 YEAR'!F137)-ข้อมูล!$C$5," ")</f>
        <v>39</v>
      </c>
      <c r="F137">
        <f>IFERROR(IF(C137="Jup",VLOOKUP(D137,สูตร!$E$1:$F$12,2,0),VLOOKUP(D137,สูตร!A:B,2,0)),"")</f>
        <v>85</v>
      </c>
      <c r="H137" t="str">
        <f>LEFT('100 YEAR'!C137,3)</f>
        <v xml:space="preserve">Hs </v>
      </c>
    </row>
    <row r="138" spans="1:8">
      <c r="A138" t="str">
        <f t="shared" si="2"/>
        <v xml:space="preserve">Jup Hs </v>
      </c>
      <c r="B138" t="str">
        <f t="shared" si="3"/>
        <v>39Jup</v>
      </c>
      <c r="C138" t="str">
        <f>LEFT('100 YEAR'!A138,3)</f>
        <v>Jup</v>
      </c>
      <c r="D138" t="str">
        <f>IF('100 YEAR'!C138&gt;0,'100 YEAR'!C138," ")</f>
        <v>Hs (11)</v>
      </c>
      <c r="E138">
        <f>IF('100 YEAR'!F138&gt;0,YEAR('100 YEAR'!F138)-ข้อมูล!$C$5," ")</f>
        <v>39</v>
      </c>
      <c r="F138">
        <f>IFERROR(IF(C138="Jup",VLOOKUP(D138,สูตร!$E$1:$F$12,2,0),VLOOKUP(D138,สูตร!A:B,2,0)),"")</f>
        <v>30</v>
      </c>
      <c r="H138" t="str">
        <f>LEFT('100 YEAR'!C138,3)</f>
        <v xml:space="preserve">Hs </v>
      </c>
    </row>
    <row r="139" spans="1:8">
      <c r="A139" t="str">
        <f t="shared" si="2"/>
        <v xml:space="preserve">Sat Hs </v>
      </c>
      <c r="B139" t="str">
        <f t="shared" si="3"/>
        <v>39Sat</v>
      </c>
      <c r="C139" t="str">
        <f>LEFT('100 YEAR'!A139,3)</f>
        <v>Sat</v>
      </c>
      <c r="D139" t="str">
        <f>IF('100 YEAR'!C139&gt;0,'100 YEAR'!C139," ")</f>
        <v>Hs (3)</v>
      </c>
      <c r="E139">
        <f>IF('100 YEAR'!F139&gt;0,YEAR('100 YEAR'!F139)-ข้อมูล!$C$5," ")</f>
        <v>39</v>
      </c>
      <c r="F139">
        <f>IFERROR(IF(C139="Jup",VLOOKUP(D139,สูตร!$E$1:$F$12,2,0),VLOOKUP(D139,สูตร!A:B,2,0)),"")</f>
        <v>-100</v>
      </c>
      <c r="H139" t="str">
        <f>LEFT('100 YEAR'!C139,3)</f>
        <v xml:space="preserve">Hs </v>
      </c>
    </row>
    <row r="140" spans="1:8">
      <c r="A140" t="str">
        <f t="shared" ref="A140:A203" si="4">C140&amp;" "&amp;H140</f>
        <v xml:space="preserve">Jup Hs </v>
      </c>
      <c r="B140" t="str">
        <f t="shared" si="3"/>
        <v>40Jup</v>
      </c>
      <c r="C140" t="str">
        <f>LEFT('100 YEAR'!A140,3)</f>
        <v>Jup</v>
      </c>
      <c r="D140" t="str">
        <f>IF('100 YEAR'!C140&gt;0,'100 YEAR'!C140," ")</f>
        <v>Hs (12)</v>
      </c>
      <c r="E140">
        <f>IF('100 YEAR'!F140&gt;0,YEAR('100 YEAR'!F140)-ข้อมูล!$C$5," ")</f>
        <v>40</v>
      </c>
      <c r="F140">
        <f>IFERROR(IF(C140="Jup",VLOOKUP(D140,สูตร!$E$1:$F$12,2,0),VLOOKUP(D140,สูตร!A:B,2,0)),"")</f>
        <v>0</v>
      </c>
      <c r="H140" t="str">
        <f>LEFT('100 YEAR'!C140,3)</f>
        <v xml:space="preserve">Hs </v>
      </c>
    </row>
    <row r="141" spans="1:8">
      <c r="A141" t="str">
        <f t="shared" si="4"/>
        <v xml:space="preserve">Sat Hs </v>
      </c>
      <c r="B141" t="str">
        <f t="shared" ref="B141:B204" si="5">IF(LEFT(D141,1)="P","---",E141&amp;C141)</f>
        <v>40Sat</v>
      </c>
      <c r="C141" t="str">
        <f>LEFT('100 YEAR'!A141,3)</f>
        <v>Sat</v>
      </c>
      <c r="D141" t="str">
        <f>IF('100 YEAR'!C141&gt;0,'100 YEAR'!C141," ")</f>
        <v>Hs (4)</v>
      </c>
      <c r="E141">
        <f>IF('100 YEAR'!F141&gt;0,YEAR('100 YEAR'!F141)-ข้อมูล!$C$5," ")</f>
        <v>40</v>
      </c>
      <c r="F141">
        <f>IFERROR(IF(C141="Jup",VLOOKUP(D141,สูตร!$E$1:$F$12,2,0),VLOOKUP(D141,สูตร!A:B,2,0)),"")</f>
        <v>-85</v>
      </c>
      <c r="H141" t="str">
        <f>LEFT('100 YEAR'!C141,3)</f>
        <v xml:space="preserve">Hs </v>
      </c>
    </row>
    <row r="142" spans="1:8">
      <c r="A142" t="str">
        <f t="shared" si="4"/>
        <v xml:space="preserve">Jup Hs </v>
      </c>
      <c r="B142" t="str">
        <f t="shared" si="5"/>
        <v>40Jup</v>
      </c>
      <c r="C142" t="str">
        <f>LEFT('100 YEAR'!A142,3)</f>
        <v>Jup</v>
      </c>
      <c r="D142" t="str">
        <f>IF('100 YEAR'!C142&gt;0,'100 YEAR'!C142," ")</f>
        <v>Hs (11)</v>
      </c>
      <c r="E142">
        <f>IF('100 YEAR'!F142&gt;0,YEAR('100 YEAR'!F142)-ข้อมูล!$C$5," ")</f>
        <v>40</v>
      </c>
      <c r="F142">
        <f>IFERROR(IF(C142="Jup",VLOOKUP(D142,สูตร!$E$1:$F$12,2,0),VLOOKUP(D142,สูตร!A:B,2,0)),"")</f>
        <v>30</v>
      </c>
      <c r="H142" t="str">
        <f>LEFT('100 YEAR'!C142,3)</f>
        <v xml:space="preserve">Hs </v>
      </c>
    </row>
    <row r="143" spans="1:8">
      <c r="A143" t="str">
        <f t="shared" si="4"/>
        <v xml:space="preserve">Jup Hs </v>
      </c>
      <c r="B143" t="str">
        <f t="shared" si="5"/>
        <v>40Jup</v>
      </c>
      <c r="C143" t="str">
        <f>LEFT('100 YEAR'!A143,3)</f>
        <v>Jup</v>
      </c>
      <c r="D143" t="str">
        <f>IF('100 YEAR'!C143&gt;0,'100 YEAR'!C143," ")</f>
        <v>Hs (12)</v>
      </c>
      <c r="E143">
        <f>IF('100 YEAR'!F143&gt;0,YEAR('100 YEAR'!F143)-ข้อมูล!$C$5," ")</f>
        <v>40</v>
      </c>
      <c r="F143">
        <f>IFERROR(IF(C143="Jup",VLOOKUP(D143,สูตร!$E$1:$F$12,2,0),VLOOKUP(D143,สูตร!A:B,2,0)),"")</f>
        <v>0</v>
      </c>
      <c r="H143" t="str">
        <f>LEFT('100 YEAR'!C143,3)</f>
        <v xml:space="preserve">Hs </v>
      </c>
    </row>
    <row r="144" spans="1:8">
      <c r="A144" t="str">
        <f t="shared" si="4"/>
        <v xml:space="preserve">Jup Hs </v>
      </c>
      <c r="B144" t="str">
        <f t="shared" si="5"/>
        <v>41Jup</v>
      </c>
      <c r="C144" t="str">
        <f>LEFT('100 YEAR'!A144,3)</f>
        <v>Jup</v>
      </c>
      <c r="D144" t="str">
        <f>IF('100 YEAR'!C144&gt;0,'100 YEAR'!C144," ")</f>
        <v>Hs (1)</v>
      </c>
      <c r="E144">
        <f>IF('100 YEAR'!F144&gt;0,YEAR('100 YEAR'!F144)-ข้อมูล!$C$5," ")</f>
        <v>41</v>
      </c>
      <c r="F144">
        <f>IFERROR(IF(C144="Jup",VLOOKUP(D144,สูตร!$E$1:$F$12,2,0),VLOOKUP(D144,สูตร!A:B,2,0)),"")</f>
        <v>-30</v>
      </c>
      <c r="H144" t="str">
        <f>LEFT('100 YEAR'!C144,3)</f>
        <v xml:space="preserve">Hs </v>
      </c>
    </row>
    <row r="145" spans="1:8">
      <c r="A145" t="str">
        <f t="shared" si="4"/>
        <v xml:space="preserve">Sat Hs </v>
      </c>
      <c r="B145" t="str">
        <f t="shared" si="5"/>
        <v>41Sat</v>
      </c>
      <c r="C145" t="str">
        <f>LEFT('100 YEAR'!A145,3)</f>
        <v>Sat</v>
      </c>
      <c r="D145" t="str">
        <f>IF('100 YEAR'!C145&gt;0,'100 YEAR'!C145," ")</f>
        <v>Hs (5)</v>
      </c>
      <c r="E145">
        <f>IF('100 YEAR'!F145&gt;0,YEAR('100 YEAR'!F145)-ข้อมูล!$C$5," ")</f>
        <v>41</v>
      </c>
      <c r="F145">
        <f>IFERROR(IF(C145="Jup",VLOOKUP(D145,สูตร!$E$1:$F$12,2,0),VLOOKUP(D145,สูตร!A:B,2,0)),"")</f>
        <v>-60</v>
      </c>
      <c r="H145" t="str">
        <f>LEFT('100 YEAR'!C145,3)</f>
        <v xml:space="preserve">Hs </v>
      </c>
    </row>
    <row r="146" spans="1:8">
      <c r="A146" t="str">
        <f t="shared" si="4"/>
        <v xml:space="preserve">Mon Hs </v>
      </c>
      <c r="B146" t="str">
        <f t="shared" si="5"/>
        <v>41Mon</v>
      </c>
      <c r="C146" t="str">
        <f>LEFT('100 YEAR'!A146,3)</f>
        <v>Mon</v>
      </c>
      <c r="D146" t="str">
        <f>IF('100 YEAR'!C146&gt;0,'100 YEAR'!C146," ")</f>
        <v>Hs (11)</v>
      </c>
      <c r="E146">
        <f>IF('100 YEAR'!F146&gt;0,YEAR('100 YEAR'!F146)-ข้อมูล!$C$5," ")</f>
        <v>41</v>
      </c>
      <c r="F146">
        <f>IFERROR(IF(C146="Jup",VLOOKUP(D146,สูตร!$E$1:$F$12,2,0),VLOOKUP(D146,สูตร!A:B,2,0)),"")</f>
        <v>60</v>
      </c>
      <c r="H146" t="str">
        <f>LEFT('100 YEAR'!C146,3)</f>
        <v xml:space="preserve">Hs </v>
      </c>
    </row>
    <row r="147" spans="1:8">
      <c r="A147" t="str">
        <f t="shared" si="4"/>
        <v xml:space="preserve">Jup Hs </v>
      </c>
      <c r="B147" t="str">
        <f t="shared" si="5"/>
        <v>41Jup</v>
      </c>
      <c r="C147" t="str">
        <f>LEFT('100 YEAR'!A147,3)</f>
        <v>Jup</v>
      </c>
      <c r="D147" t="str">
        <f>IF('100 YEAR'!C147&gt;0,'100 YEAR'!C147," ")</f>
        <v>Hs (12)</v>
      </c>
      <c r="E147">
        <f>IF('100 YEAR'!F147&gt;0,YEAR('100 YEAR'!F147)-ข้อมูล!$C$5," ")</f>
        <v>41</v>
      </c>
      <c r="F147">
        <f>IFERROR(IF(C147="Jup",VLOOKUP(D147,สูตร!$E$1:$F$12,2,0),VLOOKUP(D147,สูตร!A:B,2,0)),"")</f>
        <v>0</v>
      </c>
      <c r="H147" t="str">
        <f>LEFT('100 YEAR'!C147,3)</f>
        <v xml:space="preserve">Hs </v>
      </c>
    </row>
    <row r="148" spans="1:8">
      <c r="A148" t="str">
        <f t="shared" si="4"/>
        <v xml:space="preserve">Jup Hs </v>
      </c>
      <c r="B148" t="str">
        <f t="shared" si="5"/>
        <v>42Jup</v>
      </c>
      <c r="C148" t="str">
        <f>LEFT('100 YEAR'!A148,3)</f>
        <v>Jup</v>
      </c>
      <c r="D148" t="str">
        <f>IF('100 YEAR'!C148&gt;0,'100 YEAR'!C148," ")</f>
        <v>Hs (1)</v>
      </c>
      <c r="E148">
        <f>IF('100 YEAR'!F148&gt;0,YEAR('100 YEAR'!F148)-ข้อมูล!$C$5," ")</f>
        <v>42</v>
      </c>
      <c r="F148">
        <f>IFERROR(IF(C148="Jup",VLOOKUP(D148,สูตร!$E$1:$F$12,2,0),VLOOKUP(D148,สูตร!A:B,2,0)),"")</f>
        <v>-30</v>
      </c>
      <c r="H148" t="str">
        <f>LEFT('100 YEAR'!C148,3)</f>
        <v xml:space="preserve">Hs </v>
      </c>
    </row>
    <row r="149" spans="1:8">
      <c r="A149" t="str">
        <f t="shared" si="4"/>
        <v xml:space="preserve">Sat Hs </v>
      </c>
      <c r="B149" t="str">
        <f t="shared" si="5"/>
        <v>42Sat</v>
      </c>
      <c r="C149" t="str">
        <f>LEFT('100 YEAR'!A149,3)</f>
        <v>Sat</v>
      </c>
      <c r="D149" t="str">
        <f>IF('100 YEAR'!C149&gt;0,'100 YEAR'!C149," ")</f>
        <v>Hs (4)</v>
      </c>
      <c r="E149">
        <f>IF('100 YEAR'!F149&gt;0,YEAR('100 YEAR'!F149)-ข้อมูล!$C$5," ")</f>
        <v>42</v>
      </c>
      <c r="F149">
        <f>IFERROR(IF(C149="Jup",VLOOKUP(D149,สูตร!$E$1:$F$12,2,0),VLOOKUP(D149,สูตร!A:B,2,0)),"")</f>
        <v>-85</v>
      </c>
      <c r="H149" t="str">
        <f>LEFT('100 YEAR'!C149,3)</f>
        <v xml:space="preserve">Hs </v>
      </c>
    </row>
    <row r="150" spans="1:8">
      <c r="A150" t="str">
        <f t="shared" si="4"/>
        <v xml:space="preserve">Sat Hs </v>
      </c>
      <c r="B150" t="str">
        <f t="shared" si="5"/>
        <v>42Sat</v>
      </c>
      <c r="C150" t="str">
        <f>LEFT('100 YEAR'!A150,3)</f>
        <v>Sat</v>
      </c>
      <c r="D150" t="str">
        <f>IF('100 YEAR'!C150&gt;0,'100 YEAR'!C150," ")</f>
        <v>Hs (5)</v>
      </c>
      <c r="E150">
        <f>IF('100 YEAR'!F150&gt;0,YEAR('100 YEAR'!F150)-ข้อมูล!$C$5," ")</f>
        <v>42</v>
      </c>
      <c r="F150">
        <f>IFERROR(IF(C150="Jup",VLOOKUP(D150,สูตร!$E$1:$F$12,2,0),VLOOKUP(D150,สูตร!A:B,2,0)),"")</f>
        <v>-60</v>
      </c>
      <c r="H150" t="str">
        <f>LEFT('100 YEAR'!C150,3)</f>
        <v xml:space="preserve">Hs </v>
      </c>
    </row>
    <row r="151" spans="1:8">
      <c r="A151" t="str">
        <f t="shared" si="4"/>
        <v xml:space="preserve">Jup Hs </v>
      </c>
      <c r="B151" t="str">
        <f t="shared" si="5"/>
        <v>42Jup</v>
      </c>
      <c r="C151" t="str">
        <f>LEFT('100 YEAR'!A151,3)</f>
        <v>Jup</v>
      </c>
      <c r="D151" t="str">
        <f>IF('100 YEAR'!C151&gt;0,'100 YEAR'!C151," ")</f>
        <v>Hs (2)</v>
      </c>
      <c r="E151">
        <f>IF('100 YEAR'!F151&gt;0,YEAR('100 YEAR'!F151)-ข้อมูล!$C$5," ")</f>
        <v>42</v>
      </c>
      <c r="F151">
        <f>IFERROR(IF(C151="Jup",VLOOKUP(D151,สูตร!$E$1:$F$12,2,0),VLOOKUP(D151,สูตร!A:B,2,0)),"")</f>
        <v>-45</v>
      </c>
      <c r="H151" t="str">
        <f>LEFT('100 YEAR'!C151,3)</f>
        <v xml:space="preserve">Hs </v>
      </c>
    </row>
    <row r="152" spans="1:8">
      <c r="A152" t="str">
        <f t="shared" si="4"/>
        <v xml:space="preserve">Jup Hs </v>
      </c>
      <c r="B152" t="str">
        <f t="shared" si="5"/>
        <v>43Jup</v>
      </c>
      <c r="C152" t="str">
        <f>LEFT('100 YEAR'!A152,3)</f>
        <v>Jup</v>
      </c>
      <c r="D152" t="str">
        <f>IF('100 YEAR'!C152&gt;0,'100 YEAR'!C152," ")</f>
        <v>Hs (3)</v>
      </c>
      <c r="E152">
        <f>IF('100 YEAR'!F152&gt;0,YEAR('100 YEAR'!F152)-ข้อมูล!$C$5," ")</f>
        <v>43</v>
      </c>
      <c r="F152">
        <f>IFERROR(IF(C152="Jup",VLOOKUP(D152,สูตร!$E$1:$F$12,2,0),VLOOKUP(D152,สูตร!A:B,2,0)),"")</f>
        <v>-50</v>
      </c>
      <c r="H152" t="str">
        <f>LEFT('100 YEAR'!C152,3)</f>
        <v xml:space="preserve">Hs </v>
      </c>
    </row>
    <row r="153" spans="1:8">
      <c r="A153" t="str">
        <f t="shared" si="4"/>
        <v xml:space="preserve">Sat Hs </v>
      </c>
      <c r="B153" t="str">
        <f t="shared" si="5"/>
        <v>43Sat</v>
      </c>
      <c r="C153" t="str">
        <f>LEFT('100 YEAR'!A153,3)</f>
        <v>Sat</v>
      </c>
      <c r="D153" t="str">
        <f>IF('100 YEAR'!C153&gt;0,'100 YEAR'!C153," ")</f>
        <v>Hs (6)</v>
      </c>
      <c r="E153">
        <f>IF('100 YEAR'!F153&gt;0,YEAR('100 YEAR'!F153)-ข้อมูล!$C$5," ")</f>
        <v>43</v>
      </c>
      <c r="F153">
        <f>IFERROR(IF(C153="Jup",VLOOKUP(D153,สูตร!$E$1:$F$12,2,0),VLOOKUP(D153,สูตร!A:B,2,0)),"")</f>
        <v>0</v>
      </c>
      <c r="H153" t="str">
        <f>LEFT('100 YEAR'!C153,3)</f>
        <v xml:space="preserve">Hs </v>
      </c>
    </row>
    <row r="154" spans="1:8">
      <c r="A154" t="str">
        <f t="shared" si="4"/>
        <v xml:space="preserve">Sat Hs </v>
      </c>
      <c r="B154" t="str">
        <f t="shared" si="5"/>
        <v>44Sat</v>
      </c>
      <c r="C154" t="str">
        <f>LEFT('100 YEAR'!A154,3)</f>
        <v>Sat</v>
      </c>
      <c r="D154" t="str">
        <f>IF('100 YEAR'!C154&gt;0,'100 YEAR'!C154," ")</f>
        <v>Hs (5)</v>
      </c>
      <c r="E154">
        <f>IF('100 YEAR'!F154&gt;0,YEAR('100 YEAR'!F154)-ข้อมูล!$C$5," ")</f>
        <v>44</v>
      </c>
      <c r="F154">
        <f>IFERROR(IF(C154="Jup",VLOOKUP(D154,สูตร!$E$1:$F$12,2,0),VLOOKUP(D154,สูตร!A:B,2,0)),"")</f>
        <v>-60</v>
      </c>
      <c r="H154" t="str">
        <f>LEFT('100 YEAR'!C154,3)</f>
        <v xml:space="preserve">Hs </v>
      </c>
    </row>
    <row r="155" spans="1:8">
      <c r="A155" t="str">
        <f t="shared" si="4"/>
        <v xml:space="preserve">Mon Hs </v>
      </c>
      <c r="B155" t="str">
        <f t="shared" si="5"/>
        <v>44Mon</v>
      </c>
      <c r="C155" t="str">
        <f>LEFT('100 YEAR'!A155,3)</f>
        <v>Mon</v>
      </c>
      <c r="D155" t="str">
        <f>IF('100 YEAR'!C155&gt;0,'100 YEAR'!C155," ")</f>
        <v>Hs (12)</v>
      </c>
      <c r="E155">
        <f>IF('100 YEAR'!F155&gt;0,YEAR('100 YEAR'!F155)-ข้อมูล!$C$5," ")</f>
        <v>44</v>
      </c>
      <c r="F155">
        <f>IFERROR(IF(C155="Jup",VLOOKUP(D155,สูตร!$E$1:$F$12,2,0),VLOOKUP(D155,สูตร!A:B,2,0)),"")</f>
        <v>0</v>
      </c>
      <c r="H155" t="str">
        <f>LEFT('100 YEAR'!C155,3)</f>
        <v xml:space="preserve">Hs </v>
      </c>
    </row>
    <row r="156" spans="1:8">
      <c r="A156" t="str">
        <f t="shared" si="4"/>
        <v xml:space="preserve">Jup Hs </v>
      </c>
      <c r="B156" t="str">
        <f t="shared" si="5"/>
        <v>44Jup</v>
      </c>
      <c r="C156" t="str">
        <f>LEFT('100 YEAR'!A156,3)</f>
        <v>Jup</v>
      </c>
      <c r="D156" t="str">
        <f>IF('100 YEAR'!C156&gt;0,'100 YEAR'!C156," ")</f>
        <v>Hs (4)</v>
      </c>
      <c r="E156">
        <f>IF('100 YEAR'!F156&gt;0,YEAR('100 YEAR'!F156)-ข้อมูล!$C$5," ")</f>
        <v>44</v>
      </c>
      <c r="F156">
        <f>IFERROR(IF(C156="Jup",VLOOKUP(D156,สูตร!$E$1:$F$12,2,0),VLOOKUP(D156,สูตร!A:B,2,0)),"")</f>
        <v>-45</v>
      </c>
      <c r="H156" t="str">
        <f>LEFT('100 YEAR'!C156,3)</f>
        <v xml:space="preserve">Hs </v>
      </c>
    </row>
    <row r="157" spans="1:8">
      <c r="A157" t="str">
        <f t="shared" si="4"/>
        <v xml:space="preserve">Sat Hs </v>
      </c>
      <c r="B157" t="str">
        <f t="shared" si="5"/>
        <v>44Sat</v>
      </c>
      <c r="C157" t="str">
        <f>LEFT('100 YEAR'!A157,3)</f>
        <v>Sat</v>
      </c>
      <c r="D157" t="str">
        <f>IF('100 YEAR'!C157&gt;0,'100 YEAR'!C157," ")</f>
        <v>Hs (6)</v>
      </c>
      <c r="E157">
        <f>IF('100 YEAR'!F157&gt;0,YEAR('100 YEAR'!F157)-ข้อมูล!$C$5," ")</f>
        <v>44</v>
      </c>
      <c r="F157">
        <f>IFERROR(IF(C157="Jup",VLOOKUP(D157,สูตร!$E$1:$F$12,2,0),VLOOKUP(D157,สูตร!A:B,2,0)),"")</f>
        <v>0</v>
      </c>
      <c r="H157" t="str">
        <f>LEFT('100 YEAR'!C157,3)</f>
        <v xml:space="preserve">Hs </v>
      </c>
    </row>
    <row r="158" spans="1:8">
      <c r="A158" t="str">
        <f t="shared" si="4"/>
        <v xml:space="preserve">Jup Hs </v>
      </c>
      <c r="B158" t="str">
        <f t="shared" si="5"/>
        <v>45Jup</v>
      </c>
      <c r="C158" t="str">
        <f>LEFT('100 YEAR'!A158,3)</f>
        <v>Jup</v>
      </c>
      <c r="D158" t="str">
        <f>IF('100 YEAR'!C158&gt;0,'100 YEAR'!C158," ")</f>
        <v>Hs (5)</v>
      </c>
      <c r="E158">
        <f>IF('100 YEAR'!F158&gt;0,YEAR('100 YEAR'!F158)-ข้อมูล!$C$5," ")</f>
        <v>45</v>
      </c>
      <c r="F158">
        <f>IFERROR(IF(C158="Jup",VLOOKUP(D158,สูตร!$E$1:$F$12,2,0),VLOOKUP(D158,สูตร!A:B,2,0)),"")</f>
        <v>-30</v>
      </c>
      <c r="H158" t="str">
        <f>LEFT('100 YEAR'!C158,3)</f>
        <v xml:space="preserve">Hs </v>
      </c>
    </row>
    <row r="159" spans="1:8">
      <c r="A159" t="str">
        <f t="shared" si="4"/>
        <v xml:space="preserve">Jup Hs </v>
      </c>
      <c r="B159" t="str">
        <f t="shared" si="5"/>
        <v>46Jup</v>
      </c>
      <c r="C159" t="str">
        <f>LEFT('100 YEAR'!A159,3)</f>
        <v>Jup</v>
      </c>
      <c r="D159" t="str">
        <f>IF('100 YEAR'!C159&gt;0,'100 YEAR'!C159," ")</f>
        <v>Hs (6)</v>
      </c>
      <c r="E159">
        <f>IF('100 YEAR'!F159&gt;0,YEAR('100 YEAR'!F159)-ข้อมูล!$C$5," ")</f>
        <v>46</v>
      </c>
      <c r="F159">
        <f>IFERROR(IF(C159="Jup",VLOOKUP(D159,สูตร!$E$1:$F$12,2,0),VLOOKUP(D159,สูตร!A:B,2,0)),"")</f>
        <v>0</v>
      </c>
      <c r="H159" t="str">
        <f>LEFT('100 YEAR'!C159,3)</f>
        <v xml:space="preserve">Hs </v>
      </c>
    </row>
    <row r="160" spans="1:8">
      <c r="A160" t="str">
        <f t="shared" si="4"/>
        <v xml:space="preserve">Sat Hs </v>
      </c>
      <c r="B160" t="str">
        <f t="shared" si="5"/>
        <v>46Sat</v>
      </c>
      <c r="C160" t="str">
        <f>LEFT('100 YEAR'!A160,3)</f>
        <v>Sat</v>
      </c>
      <c r="D160" t="str">
        <f>IF('100 YEAR'!C160&gt;0,'100 YEAR'!C160," ")</f>
        <v>Hs (7)</v>
      </c>
      <c r="E160">
        <f>IF('100 YEAR'!F160&gt;0,YEAR('100 YEAR'!F160)-ข้อมูล!$C$5," ")</f>
        <v>46</v>
      </c>
      <c r="F160">
        <f>IFERROR(IF(C160="Jup",VLOOKUP(D160,สูตร!$E$1:$F$12,2,0),VLOOKUP(D160,สูตร!A:B,2,0)),"")</f>
        <v>60</v>
      </c>
      <c r="H160" t="str">
        <f>LEFT('100 YEAR'!C160,3)</f>
        <v xml:space="preserve">Hs </v>
      </c>
    </row>
    <row r="161" spans="1:8">
      <c r="A161" t="str">
        <f t="shared" si="4"/>
        <v xml:space="preserve"> </v>
      </c>
      <c r="B161" t="str">
        <f t="shared" si="5"/>
        <v xml:space="preserve"> </v>
      </c>
      <c r="C161" t="str">
        <f>LEFT('100 YEAR'!A161,3)</f>
        <v/>
      </c>
      <c r="D161" t="str">
        <f>IF('100 YEAR'!C161&gt;0,'100 YEAR'!C161," ")</f>
        <v xml:space="preserve"> </v>
      </c>
      <c r="E161" t="str">
        <f>IF('100 YEAR'!F161&gt;0,YEAR('100 YEAR'!F161)-ข้อมูล!$C$5," ")</f>
        <v xml:space="preserve"> </v>
      </c>
      <c r="F161" t="str">
        <f>IFERROR(IF(C161="Jup",VLOOKUP(D161,สูตร!$E$1:$F$12,2,0),VLOOKUP(D161,สูตร!A:B,2,0)),"")</f>
        <v/>
      </c>
      <c r="H161" t="str">
        <f>LEFT('100 YEAR'!C161,3)</f>
        <v/>
      </c>
    </row>
    <row r="162" spans="1:8">
      <c r="A162" t="str">
        <f t="shared" si="4"/>
        <v xml:space="preserve">Mon Hs </v>
      </c>
      <c r="B162" t="str">
        <f t="shared" si="5"/>
        <v>47Mon</v>
      </c>
      <c r="C162" t="str">
        <f>LEFT('100 YEAR'!A162,3)</f>
        <v>Mon</v>
      </c>
      <c r="D162" t="str">
        <f>IF('100 YEAR'!C162&gt;0,'100 YEAR'!C162," ")</f>
        <v>Hs (1)</v>
      </c>
      <c r="E162">
        <f>IF('100 YEAR'!F162&gt;0,YEAR('100 YEAR'!F162)-ข้อมูล!$C$5," ")</f>
        <v>47</v>
      </c>
      <c r="F162">
        <f>IFERROR(IF(C162="Jup",VLOOKUP(D162,สูตร!$E$1:$F$12,2,0),VLOOKUP(D162,สูตร!A:B,2,0)),"")</f>
        <v>-60</v>
      </c>
      <c r="H162" t="str">
        <f>LEFT('100 YEAR'!C162,3)</f>
        <v xml:space="preserve">Hs </v>
      </c>
    </row>
    <row r="163" spans="1:8">
      <c r="A163" t="str">
        <f t="shared" si="4"/>
        <v xml:space="preserve">Sat Hs </v>
      </c>
      <c r="B163" t="str">
        <f t="shared" si="5"/>
        <v>47Sat</v>
      </c>
      <c r="C163" t="str">
        <f>LEFT('100 YEAR'!A163,3)</f>
        <v>Sat</v>
      </c>
      <c r="D163" t="str">
        <f>IF('100 YEAR'!C163&gt;0,'100 YEAR'!C163," ")</f>
        <v>Hs (6)</v>
      </c>
      <c r="E163">
        <f>IF('100 YEAR'!F163&gt;0,YEAR('100 YEAR'!F163)-ข้อมูล!$C$5," ")</f>
        <v>47</v>
      </c>
      <c r="F163">
        <f>IFERROR(IF(C163="Jup",VLOOKUP(D163,สูตร!$E$1:$F$12,2,0),VLOOKUP(D163,สูตร!A:B,2,0)),"")</f>
        <v>0</v>
      </c>
      <c r="H163" t="str">
        <f>LEFT('100 YEAR'!C163,3)</f>
        <v xml:space="preserve">Hs </v>
      </c>
    </row>
    <row r="164" spans="1:8">
      <c r="A164" t="str">
        <f t="shared" si="4"/>
        <v xml:space="preserve">Sat Hs </v>
      </c>
      <c r="B164" t="str">
        <f t="shared" si="5"/>
        <v>47Sat</v>
      </c>
      <c r="C164" t="str">
        <f>LEFT('100 YEAR'!A164,3)</f>
        <v>Sat</v>
      </c>
      <c r="D164" t="str">
        <f>IF('100 YEAR'!C164&gt;0,'100 YEAR'!C164," ")</f>
        <v>Hs (7)</v>
      </c>
      <c r="E164">
        <f>IF('100 YEAR'!F164&gt;0,YEAR('100 YEAR'!F164)-ข้อมูล!$C$5," ")</f>
        <v>47</v>
      </c>
      <c r="F164">
        <f>IFERROR(IF(C164="Jup",VLOOKUP(D164,สูตร!$E$1:$F$12,2,0),VLOOKUP(D164,สูตร!A:B,2,0)),"")</f>
        <v>60</v>
      </c>
      <c r="H164" t="str">
        <f>LEFT('100 YEAR'!C164,3)</f>
        <v xml:space="preserve">Hs </v>
      </c>
    </row>
    <row r="165" spans="1:8">
      <c r="A165" t="str">
        <f t="shared" si="4"/>
        <v xml:space="preserve">Jup Hs </v>
      </c>
      <c r="B165" t="str">
        <f t="shared" si="5"/>
        <v>47Jup</v>
      </c>
      <c r="C165" t="str">
        <f>LEFT('100 YEAR'!A165,3)</f>
        <v>Jup</v>
      </c>
      <c r="D165" t="str">
        <f>IF('100 YEAR'!C165&gt;0,'100 YEAR'!C165," ")</f>
        <v>Hs (7)</v>
      </c>
      <c r="E165">
        <f>IF('100 YEAR'!F165&gt;0,YEAR('100 YEAR'!F165)-ข้อมูล!$C$5," ")</f>
        <v>47</v>
      </c>
      <c r="F165">
        <f>IFERROR(IF(C165="Jup",VLOOKUP(D165,สูตร!$E$1:$F$12,2,0),VLOOKUP(D165,สูตร!A:B,2,0)),"")</f>
        <v>30</v>
      </c>
      <c r="H165" t="str">
        <f>LEFT('100 YEAR'!C165,3)</f>
        <v xml:space="preserve">Hs </v>
      </c>
    </row>
    <row r="166" spans="1:8">
      <c r="A166" t="str">
        <f t="shared" si="4"/>
        <v xml:space="preserve">Jup Hs </v>
      </c>
      <c r="B166" t="str">
        <f t="shared" si="5"/>
        <v>48Jup</v>
      </c>
      <c r="C166" t="str">
        <f>LEFT('100 YEAR'!A166,3)</f>
        <v>Jup</v>
      </c>
      <c r="D166" t="str">
        <f>IF('100 YEAR'!C166&gt;0,'100 YEAR'!C166," ")</f>
        <v>Hs (8)</v>
      </c>
      <c r="E166">
        <f>IF('100 YEAR'!F166&gt;0,YEAR('100 YEAR'!F166)-ข้อมูล!$C$5," ")</f>
        <v>48</v>
      </c>
      <c r="F166">
        <f>IFERROR(IF(C166="Jup",VLOOKUP(D166,สูตร!$E$1:$F$12,2,0),VLOOKUP(D166,สูตร!A:B,2,0)),"")</f>
        <v>45</v>
      </c>
      <c r="H166" t="str">
        <f>LEFT('100 YEAR'!C166,3)</f>
        <v xml:space="preserve">Hs </v>
      </c>
    </row>
    <row r="167" spans="1:8">
      <c r="A167" t="str">
        <f t="shared" si="4"/>
        <v xml:space="preserve">Sat Hs </v>
      </c>
      <c r="B167" t="str">
        <f t="shared" si="5"/>
        <v>49Sat</v>
      </c>
      <c r="C167" t="str">
        <f>LEFT('100 YEAR'!A167,3)</f>
        <v>Sat</v>
      </c>
      <c r="D167" t="str">
        <f>IF('100 YEAR'!C167&gt;0,'100 YEAR'!C167," ")</f>
        <v>Hs (8)</v>
      </c>
      <c r="E167">
        <f>IF('100 YEAR'!F167&gt;0,YEAR('100 YEAR'!F167)-ข้อมูล!$C$5," ")</f>
        <v>49</v>
      </c>
      <c r="F167">
        <f>IFERROR(IF(C167="Jup",VLOOKUP(D167,สูตร!$E$1:$F$12,2,0),VLOOKUP(D167,สูตร!A:B,2,0)),"")</f>
        <v>85</v>
      </c>
      <c r="H167" t="str">
        <f>LEFT('100 YEAR'!C167,3)</f>
        <v xml:space="preserve">Hs </v>
      </c>
    </row>
    <row r="168" spans="1:8">
      <c r="A168" t="str">
        <f t="shared" si="4"/>
        <v xml:space="preserve">Jup Hs </v>
      </c>
      <c r="B168" t="str">
        <f t="shared" si="5"/>
        <v>49Jup</v>
      </c>
      <c r="C168" t="str">
        <f>LEFT('100 YEAR'!A168,3)</f>
        <v>Jup</v>
      </c>
      <c r="D168" t="str">
        <f>IF('100 YEAR'!C168&gt;0,'100 YEAR'!C168," ")</f>
        <v>Hs (9)</v>
      </c>
      <c r="E168">
        <f>IF('100 YEAR'!F168&gt;0,YEAR('100 YEAR'!F168)-ข้อมูล!$C$5," ")</f>
        <v>49</v>
      </c>
      <c r="F168">
        <f>IFERROR(IF(C168="Jup",VLOOKUP(D168,สูตร!$E$1:$F$12,2,0),VLOOKUP(D168,สูตร!A:B,2,0)),"")</f>
        <v>50</v>
      </c>
      <c r="H168" t="str">
        <f>LEFT('100 YEAR'!C168,3)</f>
        <v xml:space="preserve">Hs </v>
      </c>
    </row>
    <row r="169" spans="1:8">
      <c r="A169" t="str">
        <f t="shared" si="4"/>
        <v xml:space="preserve">Mon Hs </v>
      </c>
      <c r="B169" t="str">
        <f t="shared" si="5"/>
        <v>49Mon</v>
      </c>
      <c r="C169" t="str">
        <f>LEFT('100 YEAR'!A169,3)</f>
        <v>Mon</v>
      </c>
      <c r="D169" t="str">
        <f>IF('100 YEAR'!C169&gt;0,'100 YEAR'!C169," ")</f>
        <v>Hs (2)</v>
      </c>
      <c r="E169">
        <f>IF('100 YEAR'!F169&gt;0,YEAR('100 YEAR'!F169)-ข้อมูล!$C$5," ")</f>
        <v>49</v>
      </c>
      <c r="F169">
        <f>IFERROR(IF(C169="Jup",VLOOKUP(D169,สูตร!$E$1:$F$12,2,0),VLOOKUP(D169,สูตร!A:B,2,0)),"")</f>
        <v>-85</v>
      </c>
      <c r="H169" t="str">
        <f>LEFT('100 YEAR'!C169,3)</f>
        <v xml:space="preserve">Hs </v>
      </c>
    </row>
    <row r="170" spans="1:8">
      <c r="A170" t="str">
        <f t="shared" si="4"/>
        <v>Jup Pos</v>
      </c>
      <c r="B170" t="str">
        <f t="shared" si="5"/>
        <v>---</v>
      </c>
      <c r="C170" t="str">
        <f>LEFT('100 YEAR'!A170,3)</f>
        <v>Jup</v>
      </c>
      <c r="D170" t="str">
        <f>IF('100 YEAR'!C170&gt;0,'100 YEAR'!C170," ")</f>
        <v>Pos (9)</v>
      </c>
      <c r="E170">
        <f>IF('100 YEAR'!F170&gt;0,YEAR('100 YEAR'!F170)-ข้อมูล!$C$5," ")</f>
        <v>50</v>
      </c>
      <c r="F170" t="str">
        <f>IFERROR(IF(C170="Jup",VLOOKUP(D170,สูตร!$E$1:$F$12,2,0),VLOOKUP(D170,สูตร!A:B,2,0)),"")</f>
        <v/>
      </c>
      <c r="H170" t="str">
        <f>LEFT('100 YEAR'!C170,3)</f>
        <v>Pos</v>
      </c>
    </row>
    <row r="171" spans="1:8">
      <c r="A171" t="str">
        <f t="shared" si="4"/>
        <v>Jup Pos</v>
      </c>
      <c r="B171" t="str">
        <f t="shared" si="5"/>
        <v>---</v>
      </c>
      <c r="C171" t="str">
        <f>LEFT('100 YEAR'!A171,3)</f>
        <v>Jup</v>
      </c>
      <c r="D171" t="str">
        <f>IF('100 YEAR'!C171&gt;0,'100 YEAR'!C171," ")</f>
        <v>Pos (9)</v>
      </c>
      <c r="E171">
        <f>IF('100 YEAR'!F171&gt;0,YEAR('100 YEAR'!F171)-ข้อมูล!$C$5," ")</f>
        <v>50</v>
      </c>
      <c r="F171" t="str">
        <f>IFERROR(IF(C171="Jup",VLOOKUP(D171,สูตร!$E$1:$F$12,2,0),VLOOKUP(D171,สูตร!A:B,2,0)),"")</f>
        <v/>
      </c>
      <c r="H171" t="str">
        <f>LEFT('100 YEAR'!C171,3)</f>
        <v>Pos</v>
      </c>
    </row>
    <row r="172" spans="1:8">
      <c r="A172" t="str">
        <f t="shared" si="4"/>
        <v>Jup Pos</v>
      </c>
      <c r="B172" t="str">
        <f t="shared" si="5"/>
        <v>---</v>
      </c>
      <c r="C172" t="str">
        <f>LEFT('100 YEAR'!A172,3)</f>
        <v>Jup</v>
      </c>
      <c r="D172" t="str">
        <f>IF('100 YEAR'!C172&gt;0,'100 YEAR'!C172," ")</f>
        <v>Pos (9)</v>
      </c>
      <c r="E172">
        <f>IF('100 YEAR'!F172&gt;0,YEAR('100 YEAR'!F172)-ข้อมูล!$C$5," ")</f>
        <v>50</v>
      </c>
      <c r="F172" t="str">
        <f>IFERROR(IF(C172="Jup",VLOOKUP(D172,สูตร!$E$1:$F$12,2,0),VLOOKUP(D172,สูตร!A:B,2,0)),"")</f>
        <v/>
      </c>
      <c r="H172" t="str">
        <f>LEFT('100 YEAR'!C172,3)</f>
        <v>Pos</v>
      </c>
    </row>
    <row r="173" spans="1:8">
      <c r="A173" t="str">
        <f t="shared" si="4"/>
        <v xml:space="preserve">Jup Hs </v>
      </c>
      <c r="B173" t="str">
        <f t="shared" si="5"/>
        <v>50Jup</v>
      </c>
      <c r="C173" t="str">
        <f>LEFT('100 YEAR'!A173,3)</f>
        <v>Jup</v>
      </c>
      <c r="D173" t="str">
        <f>IF('100 YEAR'!C173&gt;0,'100 YEAR'!C173," ")</f>
        <v>Hs (10)</v>
      </c>
      <c r="E173">
        <f>IF('100 YEAR'!F173&gt;0,YEAR('100 YEAR'!F173)-ข้อมูล!$C$5," ")</f>
        <v>50</v>
      </c>
      <c r="F173">
        <f>IFERROR(IF(C173="Jup",VLOOKUP(D173,สูตร!$E$1:$F$12,2,0),VLOOKUP(D173,สูตร!A:B,2,0)),"")</f>
        <v>45</v>
      </c>
      <c r="H173" t="str">
        <f>LEFT('100 YEAR'!C173,3)</f>
        <v xml:space="preserve">Hs </v>
      </c>
    </row>
    <row r="174" spans="1:8">
      <c r="A174" t="str">
        <f t="shared" si="4"/>
        <v xml:space="preserve">Jup Hs </v>
      </c>
      <c r="B174" t="str">
        <f t="shared" si="5"/>
        <v>51Jup</v>
      </c>
      <c r="C174" t="str">
        <f>LEFT('100 YEAR'!A174,3)</f>
        <v>Jup</v>
      </c>
      <c r="D174" t="str">
        <f>IF('100 YEAR'!C174&gt;0,'100 YEAR'!C174," ")</f>
        <v>Hs (11)</v>
      </c>
      <c r="E174">
        <f>IF('100 YEAR'!F174&gt;0,YEAR('100 YEAR'!F174)-ข้อมูล!$C$5," ")</f>
        <v>51</v>
      </c>
      <c r="F174">
        <f>IFERROR(IF(C174="Jup",VLOOKUP(D174,สูตร!$E$1:$F$12,2,0),VLOOKUP(D174,สูตร!A:B,2,0)),"")</f>
        <v>30</v>
      </c>
      <c r="H174" t="str">
        <f>LEFT('100 YEAR'!C174,3)</f>
        <v xml:space="preserve">Hs </v>
      </c>
    </row>
    <row r="175" spans="1:8">
      <c r="A175" t="str">
        <f t="shared" si="4"/>
        <v xml:space="preserve">Jup Hs </v>
      </c>
      <c r="B175" t="str">
        <f t="shared" si="5"/>
        <v>51Jup</v>
      </c>
      <c r="C175" t="str">
        <f>LEFT('100 YEAR'!A175,3)</f>
        <v>Jup</v>
      </c>
      <c r="D175" t="str">
        <f>IF('100 YEAR'!C175&gt;0,'100 YEAR'!C175," ")</f>
        <v>Hs (10)</v>
      </c>
      <c r="E175">
        <f>IF('100 YEAR'!F175&gt;0,YEAR('100 YEAR'!F175)-ข้อมูล!$C$5," ")</f>
        <v>51</v>
      </c>
      <c r="F175">
        <f>IFERROR(IF(C175="Jup",VLOOKUP(D175,สูตร!$E$1:$F$12,2,0),VLOOKUP(D175,สูตร!A:B,2,0)),"")</f>
        <v>45</v>
      </c>
      <c r="H175" t="str">
        <f>LEFT('100 YEAR'!C175,3)</f>
        <v xml:space="preserve">Hs </v>
      </c>
    </row>
    <row r="176" spans="1:8">
      <c r="A176" t="str">
        <f t="shared" si="4"/>
        <v xml:space="preserve">Jup Hs </v>
      </c>
      <c r="B176" t="str">
        <f t="shared" si="5"/>
        <v>51Jup</v>
      </c>
      <c r="C176" t="str">
        <f>LEFT('100 YEAR'!A176,3)</f>
        <v>Jup</v>
      </c>
      <c r="D176" t="str">
        <f>IF('100 YEAR'!C176&gt;0,'100 YEAR'!C176," ")</f>
        <v>Hs (11)</v>
      </c>
      <c r="E176">
        <f>IF('100 YEAR'!F176&gt;0,YEAR('100 YEAR'!F176)-ข้อมูล!$C$5," ")</f>
        <v>51</v>
      </c>
      <c r="F176">
        <f>IFERROR(IF(C176="Jup",VLOOKUP(D176,สูตร!$E$1:$F$12,2,0),VLOOKUP(D176,สูตร!A:B,2,0)),"")</f>
        <v>30</v>
      </c>
      <c r="H176" t="str">
        <f>LEFT('100 YEAR'!C176,3)</f>
        <v xml:space="preserve">Hs </v>
      </c>
    </row>
    <row r="177" spans="1:8">
      <c r="A177" t="str">
        <f t="shared" si="4"/>
        <v xml:space="preserve">Sat Hs </v>
      </c>
      <c r="B177" t="str">
        <f t="shared" si="5"/>
        <v>52Sat</v>
      </c>
      <c r="C177" t="str">
        <f>LEFT('100 YEAR'!A177,3)</f>
        <v>Sat</v>
      </c>
      <c r="D177" t="str">
        <f>IF('100 YEAR'!C177&gt;0,'100 YEAR'!C177," ")</f>
        <v>Hs (9)</v>
      </c>
      <c r="E177">
        <f>IF('100 YEAR'!F177&gt;0,YEAR('100 YEAR'!F177)-ข้อมูล!$C$5," ")</f>
        <v>52</v>
      </c>
      <c r="F177">
        <f>IFERROR(IF(C177="Jup",VLOOKUP(D177,สูตร!$E$1:$F$12,2,0),VLOOKUP(D177,สูตร!A:B,2,0)),"")</f>
        <v>100</v>
      </c>
      <c r="H177" t="str">
        <f>LEFT('100 YEAR'!C177,3)</f>
        <v xml:space="preserve">Hs </v>
      </c>
    </row>
    <row r="178" spans="1:8">
      <c r="A178" t="str">
        <f t="shared" si="4"/>
        <v xml:space="preserve">Sun Hs </v>
      </c>
      <c r="B178" t="str">
        <f t="shared" si="5"/>
        <v>52Sun</v>
      </c>
      <c r="C178" t="str">
        <f>LEFT('100 YEAR'!A178,3)</f>
        <v>Sun</v>
      </c>
      <c r="D178" t="str">
        <f>IF('100 YEAR'!C178&gt;0,'100 YEAR'!C178," ")</f>
        <v>Hs (10)</v>
      </c>
      <c r="E178">
        <f>IF('100 YEAR'!F178&gt;0,YEAR('100 YEAR'!F178)-ข้อมูล!$C$5," ")</f>
        <v>52</v>
      </c>
      <c r="F178">
        <f>IFERROR(IF(C178="Jup",VLOOKUP(D178,สูตร!$E$1:$F$12,2,0),VLOOKUP(D178,สูตร!A:B,2,0)),"")</f>
        <v>85</v>
      </c>
      <c r="H178" t="str">
        <f>LEFT('100 YEAR'!C178,3)</f>
        <v xml:space="preserve">Hs </v>
      </c>
    </row>
    <row r="179" spans="1:8">
      <c r="A179" t="str">
        <f t="shared" si="4"/>
        <v xml:space="preserve">Mon Hs </v>
      </c>
      <c r="B179" t="str">
        <f t="shared" si="5"/>
        <v>52Mon</v>
      </c>
      <c r="C179" t="str">
        <f>LEFT('100 YEAR'!A179,3)</f>
        <v>Mon</v>
      </c>
      <c r="D179" t="str">
        <f>IF('100 YEAR'!C179&gt;0,'100 YEAR'!C179," ")</f>
        <v>Hs (3)</v>
      </c>
      <c r="E179">
        <f>IF('100 YEAR'!F179&gt;0,YEAR('100 YEAR'!F179)-ข้อมูล!$C$5," ")</f>
        <v>52</v>
      </c>
      <c r="F179">
        <f>IFERROR(IF(C179="Jup",VLOOKUP(D179,สูตร!$E$1:$F$12,2,0),VLOOKUP(D179,สูตร!A:B,2,0)),"")</f>
        <v>-100</v>
      </c>
      <c r="H179" t="str">
        <f>LEFT('100 YEAR'!C179,3)</f>
        <v xml:space="preserve">Hs </v>
      </c>
    </row>
    <row r="180" spans="1:8">
      <c r="A180" t="str">
        <f t="shared" si="4"/>
        <v xml:space="preserve">Jup Hs </v>
      </c>
      <c r="B180" t="str">
        <f t="shared" si="5"/>
        <v>52Jup</v>
      </c>
      <c r="C180" t="str">
        <f>LEFT('100 YEAR'!A180,3)</f>
        <v>Jup</v>
      </c>
      <c r="D180" t="str">
        <f>IF('100 YEAR'!C180&gt;0,'100 YEAR'!C180," ")</f>
        <v>Hs (12)</v>
      </c>
      <c r="E180">
        <f>IF('100 YEAR'!F180&gt;0,YEAR('100 YEAR'!F180)-ข้อมูล!$C$5," ")</f>
        <v>52</v>
      </c>
      <c r="F180">
        <f>IFERROR(IF(C180="Jup",VLOOKUP(D180,สูตร!$E$1:$F$12,2,0),VLOOKUP(D180,สูตร!A:B,2,0)),"")</f>
        <v>0</v>
      </c>
      <c r="H180" t="str">
        <f>LEFT('100 YEAR'!C180,3)</f>
        <v xml:space="preserve">Hs </v>
      </c>
    </row>
    <row r="181" spans="1:8">
      <c r="A181" t="str">
        <f t="shared" si="4"/>
        <v xml:space="preserve">Sat Hs </v>
      </c>
      <c r="B181" t="str">
        <f t="shared" si="5"/>
        <v>52Sat</v>
      </c>
      <c r="C181" t="str">
        <f>LEFT('100 YEAR'!A181,3)</f>
        <v>Sat</v>
      </c>
      <c r="D181" t="str">
        <f>IF('100 YEAR'!C181&gt;0,'100 YEAR'!C181," ")</f>
        <v>Hs (8)</v>
      </c>
      <c r="E181">
        <f>IF('100 YEAR'!F181&gt;0,YEAR('100 YEAR'!F181)-ข้อมูล!$C$5," ")</f>
        <v>52</v>
      </c>
      <c r="F181">
        <f>IFERROR(IF(C181="Jup",VLOOKUP(D181,สูตร!$E$1:$F$12,2,0),VLOOKUP(D181,สูตร!A:B,2,0)),"")</f>
        <v>85</v>
      </c>
      <c r="H181" t="str">
        <f>LEFT('100 YEAR'!C181,3)</f>
        <v xml:space="preserve">Hs </v>
      </c>
    </row>
    <row r="182" spans="1:8">
      <c r="A182" t="str">
        <f t="shared" si="4"/>
        <v xml:space="preserve">Sat Hs </v>
      </c>
      <c r="B182" t="str">
        <f t="shared" si="5"/>
        <v>52Sat</v>
      </c>
      <c r="C182" t="str">
        <f>LEFT('100 YEAR'!A182,3)</f>
        <v>Sat</v>
      </c>
      <c r="D182" t="str">
        <f>IF('100 YEAR'!C182&gt;0,'100 YEAR'!C182," ")</f>
        <v>Hs (9)</v>
      </c>
      <c r="E182">
        <f>IF('100 YEAR'!F182&gt;0,YEAR('100 YEAR'!F182)-ข้อมูล!$C$5," ")</f>
        <v>52</v>
      </c>
      <c r="F182">
        <f>IFERROR(IF(C182="Jup",VLOOKUP(D182,สูตร!$E$1:$F$12,2,0),VLOOKUP(D182,สูตร!A:B,2,0)),"")</f>
        <v>100</v>
      </c>
      <c r="H182" t="str">
        <f>LEFT('100 YEAR'!C182,3)</f>
        <v xml:space="preserve">Hs </v>
      </c>
    </row>
    <row r="183" spans="1:8">
      <c r="A183" t="str">
        <f t="shared" si="4"/>
        <v xml:space="preserve">Jup Hs </v>
      </c>
      <c r="B183" t="str">
        <f t="shared" si="5"/>
        <v>53Jup</v>
      </c>
      <c r="C183" t="str">
        <f>LEFT('100 YEAR'!A183,3)</f>
        <v>Jup</v>
      </c>
      <c r="D183" t="str">
        <f>IF('100 YEAR'!C183&gt;0,'100 YEAR'!C183," ")</f>
        <v>Hs (1)</v>
      </c>
      <c r="E183">
        <f>IF('100 YEAR'!F183&gt;0,YEAR('100 YEAR'!F183)-ข้อมูล!$C$5," ")</f>
        <v>53</v>
      </c>
      <c r="F183">
        <f>IFERROR(IF(C183="Jup",VLOOKUP(D183,สูตร!$E$1:$F$12,2,0),VLOOKUP(D183,สูตร!A:B,2,0)),"")</f>
        <v>-30</v>
      </c>
      <c r="H183" t="str">
        <f>LEFT('100 YEAR'!C183,3)</f>
        <v xml:space="preserve">Hs </v>
      </c>
    </row>
    <row r="184" spans="1:8">
      <c r="A184" t="str">
        <f t="shared" si="4"/>
        <v>Sat Pos</v>
      </c>
      <c r="B184" t="str">
        <f t="shared" si="5"/>
        <v>---</v>
      </c>
      <c r="C184" t="str">
        <f>LEFT('100 YEAR'!A184,3)</f>
        <v>Sat</v>
      </c>
      <c r="D184" t="str">
        <f>IF('100 YEAR'!C184&gt;0,'100 YEAR'!C184," ")</f>
        <v>Pos (9)</v>
      </c>
      <c r="E184">
        <f>IF('100 YEAR'!F184&gt;0,YEAR('100 YEAR'!F184)-ข้อมูล!$C$5," ")</f>
        <v>54</v>
      </c>
      <c r="F184" t="str">
        <f>IFERROR(IF(C184="Jup",VLOOKUP(D184,สูตร!$E$1:$F$12,2,0),VLOOKUP(D184,สูตร!A:B,2,0)),"")</f>
        <v>---</v>
      </c>
      <c r="H184" t="str">
        <f>LEFT('100 YEAR'!C184,3)</f>
        <v>Pos</v>
      </c>
    </row>
    <row r="185" spans="1:8">
      <c r="A185" t="str">
        <f t="shared" si="4"/>
        <v xml:space="preserve">Mon Hs </v>
      </c>
      <c r="B185" t="str">
        <f t="shared" si="5"/>
        <v>54Mon</v>
      </c>
      <c r="C185" t="str">
        <f>LEFT('100 YEAR'!A185,3)</f>
        <v>Mon</v>
      </c>
      <c r="D185" t="str">
        <f>IF('100 YEAR'!C185&gt;0,'100 YEAR'!C185," ")</f>
        <v>Hs (4)</v>
      </c>
      <c r="E185">
        <f>IF('100 YEAR'!F185&gt;0,YEAR('100 YEAR'!F185)-ข้อมูล!$C$5," ")</f>
        <v>54</v>
      </c>
      <c r="F185">
        <f>IFERROR(IF(C185="Jup",VLOOKUP(D185,สูตร!$E$1:$F$12,2,0),VLOOKUP(D185,สูตร!A:B,2,0)),"")</f>
        <v>-85</v>
      </c>
      <c r="H185" t="str">
        <f>LEFT('100 YEAR'!C185,3)</f>
        <v xml:space="preserve">Hs </v>
      </c>
    </row>
    <row r="186" spans="1:8">
      <c r="A186" t="str">
        <f t="shared" si="4"/>
        <v xml:space="preserve">Jup Hs </v>
      </c>
      <c r="B186" t="str">
        <f t="shared" si="5"/>
        <v>54Jup</v>
      </c>
      <c r="C186" t="str">
        <f>LEFT('100 YEAR'!A186,3)</f>
        <v>Jup</v>
      </c>
      <c r="D186" t="str">
        <f>IF('100 YEAR'!C186&gt;0,'100 YEAR'!C186," ")</f>
        <v>Hs (2)</v>
      </c>
      <c r="E186">
        <f>IF('100 YEAR'!F186&gt;0,YEAR('100 YEAR'!F186)-ข้อมูล!$C$5," ")</f>
        <v>54</v>
      </c>
      <c r="F186">
        <f>IFERROR(IF(C186="Jup",VLOOKUP(D186,สูตร!$E$1:$F$12,2,0),VLOOKUP(D186,สูตร!A:B,2,0)),"")</f>
        <v>-45</v>
      </c>
      <c r="H186" t="str">
        <f>LEFT('100 YEAR'!C186,3)</f>
        <v xml:space="preserve">Hs </v>
      </c>
    </row>
    <row r="187" spans="1:8">
      <c r="A187" t="str">
        <f t="shared" si="4"/>
        <v xml:space="preserve">Sat Hs </v>
      </c>
      <c r="B187" t="str">
        <f t="shared" si="5"/>
        <v>54Sat</v>
      </c>
      <c r="C187" t="str">
        <f>LEFT('100 YEAR'!A187,3)</f>
        <v>Sat</v>
      </c>
      <c r="D187" t="str">
        <f>IF('100 YEAR'!C187&gt;0,'100 YEAR'!C187," ")</f>
        <v>Hs (10)</v>
      </c>
      <c r="E187">
        <f>IF('100 YEAR'!F187&gt;0,YEAR('100 YEAR'!F187)-ข้อมูล!$C$5," ")</f>
        <v>54</v>
      </c>
      <c r="F187">
        <f>IFERROR(IF(C187="Jup",VLOOKUP(D187,สูตร!$E$1:$F$12,2,0),VLOOKUP(D187,สูตร!A:B,2,0)),"")</f>
        <v>85</v>
      </c>
      <c r="H187" t="str">
        <f>LEFT('100 YEAR'!C187,3)</f>
        <v xml:space="preserve">Hs </v>
      </c>
    </row>
    <row r="188" spans="1:8">
      <c r="A188" t="str">
        <f t="shared" si="4"/>
        <v xml:space="preserve">Jup Hs </v>
      </c>
      <c r="B188" t="str">
        <f t="shared" si="5"/>
        <v>55Jup</v>
      </c>
      <c r="C188" t="str">
        <f>LEFT('100 YEAR'!A188,3)</f>
        <v>Jup</v>
      </c>
      <c r="D188" t="str">
        <f>IF('100 YEAR'!C188&gt;0,'100 YEAR'!C188," ")</f>
        <v>Hs (3)</v>
      </c>
      <c r="E188">
        <f>IF('100 YEAR'!F188&gt;0,YEAR('100 YEAR'!F188)-ข้อมูล!$C$5," ")</f>
        <v>55</v>
      </c>
      <c r="F188">
        <f>IFERROR(IF(C188="Jup",VLOOKUP(D188,สูตร!$E$1:$F$12,2,0),VLOOKUP(D188,สูตร!A:B,2,0)),"")</f>
        <v>-50</v>
      </c>
      <c r="H188" t="str">
        <f>LEFT('100 YEAR'!C188,3)</f>
        <v xml:space="preserve">Hs </v>
      </c>
    </row>
    <row r="189" spans="1:8">
      <c r="A189" t="str">
        <f t="shared" si="4"/>
        <v xml:space="preserve">Mon Hs </v>
      </c>
      <c r="B189" t="str">
        <f t="shared" si="5"/>
        <v>56Mon</v>
      </c>
      <c r="C189" t="str">
        <f>LEFT('100 YEAR'!A189,3)</f>
        <v>Mon</v>
      </c>
      <c r="D189" t="str">
        <f>IF('100 YEAR'!C189&gt;0,'100 YEAR'!C189," ")</f>
        <v>Hs (5)</v>
      </c>
      <c r="E189">
        <f>IF('100 YEAR'!F189&gt;0,YEAR('100 YEAR'!F189)-ข้อมูล!$C$5," ")</f>
        <v>56</v>
      </c>
      <c r="F189">
        <f>IFERROR(IF(C189="Jup",VLOOKUP(D189,สูตร!$E$1:$F$12,2,0),VLOOKUP(D189,สูตร!A:B,2,0)),"")</f>
        <v>-60</v>
      </c>
      <c r="H189" t="str">
        <f>LEFT('100 YEAR'!C189,3)</f>
        <v xml:space="preserve">Hs </v>
      </c>
    </row>
    <row r="190" spans="1:8">
      <c r="A190" t="str">
        <f t="shared" si="4"/>
        <v xml:space="preserve">Jup Hs </v>
      </c>
      <c r="B190" t="str">
        <f t="shared" si="5"/>
        <v>56Jup</v>
      </c>
      <c r="C190" t="str">
        <f>LEFT('100 YEAR'!A190,3)</f>
        <v>Jup</v>
      </c>
      <c r="D190" t="str">
        <f>IF('100 YEAR'!C190&gt;0,'100 YEAR'!C190," ")</f>
        <v>Hs (4)</v>
      </c>
      <c r="E190">
        <f>IF('100 YEAR'!F190&gt;0,YEAR('100 YEAR'!F190)-ข้อมูล!$C$5," ")</f>
        <v>56</v>
      </c>
      <c r="F190">
        <f>IFERROR(IF(C190="Jup",VLOOKUP(D190,สูตร!$E$1:$F$12,2,0),VLOOKUP(D190,สูตร!A:B,2,0)),"")</f>
        <v>-45</v>
      </c>
      <c r="H190" t="str">
        <f>LEFT('100 YEAR'!C190,3)</f>
        <v xml:space="preserve">Hs </v>
      </c>
    </row>
    <row r="191" spans="1:8">
      <c r="A191" t="str">
        <f t="shared" si="4"/>
        <v xml:space="preserve">Jup Hs </v>
      </c>
      <c r="B191" t="str">
        <f t="shared" si="5"/>
        <v>56Jup</v>
      </c>
      <c r="C191" t="str">
        <f>LEFT('100 YEAR'!A191,3)</f>
        <v>Jup</v>
      </c>
      <c r="D191" t="str">
        <f>IF('100 YEAR'!C191&gt;0,'100 YEAR'!C191," ")</f>
        <v>Hs (5)</v>
      </c>
      <c r="E191">
        <f>IF('100 YEAR'!F191&gt;0,YEAR('100 YEAR'!F191)-ข้อมูล!$C$5," ")</f>
        <v>56</v>
      </c>
      <c r="F191">
        <f>IFERROR(IF(C191="Jup",VLOOKUP(D191,สูตร!$E$1:$F$12,2,0),VLOOKUP(D191,สูตร!A:B,2,0)),"")</f>
        <v>-30</v>
      </c>
      <c r="H191" t="str">
        <f>LEFT('100 YEAR'!C191,3)</f>
        <v xml:space="preserve">Hs </v>
      </c>
    </row>
    <row r="192" spans="1:8">
      <c r="A192" t="str">
        <f t="shared" si="4"/>
        <v xml:space="preserve"> </v>
      </c>
      <c r="B192" t="str">
        <f t="shared" si="5"/>
        <v xml:space="preserve"> </v>
      </c>
      <c r="C192" t="str">
        <f>LEFT('100 YEAR'!A192,3)</f>
        <v/>
      </c>
      <c r="D192" t="str">
        <f>IF('100 YEAR'!C192&gt;0,'100 YEAR'!C192," ")</f>
        <v xml:space="preserve"> </v>
      </c>
      <c r="E192" t="str">
        <f>IF('100 YEAR'!F192&gt;0,YEAR('100 YEAR'!F192)-ข้อมูล!$C$5," ")</f>
        <v xml:space="preserve"> </v>
      </c>
      <c r="F192" t="str">
        <f>IFERROR(IF(C192="Jup",VLOOKUP(D192,สูตร!$E$1:$F$12,2,0),VLOOKUP(D192,สูตร!A:B,2,0)),"")</f>
        <v/>
      </c>
      <c r="H192" t="str">
        <f>LEFT('100 YEAR'!C192,3)</f>
        <v/>
      </c>
    </row>
    <row r="193" spans="1:8">
      <c r="A193" t="str">
        <f t="shared" si="4"/>
        <v xml:space="preserve">Jup Hs </v>
      </c>
      <c r="B193" t="str">
        <f t="shared" si="5"/>
        <v>57Jup</v>
      </c>
      <c r="C193" t="str">
        <f>LEFT('100 YEAR'!A193,3)</f>
        <v>Jup</v>
      </c>
      <c r="D193" t="str">
        <f>IF('100 YEAR'!C193&gt;0,'100 YEAR'!C193," ")</f>
        <v>Hs (4)</v>
      </c>
      <c r="E193">
        <f>IF('100 YEAR'!F193&gt;0,YEAR('100 YEAR'!F193)-ข้อมูล!$C$5," ")</f>
        <v>57</v>
      </c>
      <c r="F193">
        <f>IFERROR(IF(C193="Jup",VLOOKUP(D193,สูตร!$E$1:$F$12,2,0),VLOOKUP(D193,สูตร!A:B,2,0)),"")</f>
        <v>-45</v>
      </c>
      <c r="H193" t="str">
        <f>LEFT('100 YEAR'!C193,3)</f>
        <v xml:space="preserve">Hs </v>
      </c>
    </row>
    <row r="194" spans="1:8">
      <c r="A194" t="str">
        <f t="shared" si="4"/>
        <v xml:space="preserve">Sat Hs </v>
      </c>
      <c r="B194" t="str">
        <f t="shared" si="5"/>
        <v>57Sat</v>
      </c>
      <c r="C194" t="str">
        <f>LEFT('100 YEAR'!A194,3)</f>
        <v>Sat</v>
      </c>
      <c r="D194" t="str">
        <f>IF('100 YEAR'!C194&gt;0,'100 YEAR'!C194," ")</f>
        <v>Hs (11)</v>
      </c>
      <c r="E194">
        <f>IF('100 YEAR'!F194&gt;0,YEAR('100 YEAR'!F194)-ข้อมูล!$C$5," ")</f>
        <v>57</v>
      </c>
      <c r="F194">
        <f>IFERROR(IF(C194="Jup",VLOOKUP(D194,สูตร!$E$1:$F$12,2,0),VLOOKUP(D194,สูตร!A:B,2,0)),"")</f>
        <v>60</v>
      </c>
      <c r="H194" t="str">
        <f>LEFT('100 YEAR'!C194,3)</f>
        <v xml:space="preserve">Hs </v>
      </c>
    </row>
    <row r="195" spans="1:8">
      <c r="A195" t="str">
        <f t="shared" si="4"/>
        <v xml:space="preserve">Jup Hs </v>
      </c>
      <c r="B195" t="str">
        <f t="shared" si="5"/>
        <v>57Jup</v>
      </c>
      <c r="C195" t="str">
        <f>LEFT('100 YEAR'!A195,3)</f>
        <v>Jup</v>
      </c>
      <c r="D195" t="str">
        <f>IF('100 YEAR'!C195&gt;0,'100 YEAR'!C195," ")</f>
        <v>Hs (5)</v>
      </c>
      <c r="E195">
        <f>IF('100 YEAR'!F195&gt;0,YEAR('100 YEAR'!F195)-ข้อมูล!$C$5," ")</f>
        <v>57</v>
      </c>
      <c r="F195">
        <f>IFERROR(IF(C195="Jup",VLOOKUP(D195,สูตร!$E$1:$F$12,2,0),VLOOKUP(D195,สูตร!A:B,2,0)),"")</f>
        <v>-30</v>
      </c>
      <c r="H195" t="str">
        <f>LEFT('100 YEAR'!C195,3)</f>
        <v xml:space="preserve">Hs </v>
      </c>
    </row>
    <row r="196" spans="1:8">
      <c r="A196" t="str">
        <f t="shared" si="4"/>
        <v xml:space="preserve">Jup Hs </v>
      </c>
      <c r="B196" t="str">
        <f t="shared" si="5"/>
        <v>57Jup</v>
      </c>
      <c r="C196" t="str">
        <f>LEFT('100 YEAR'!A196,3)</f>
        <v>Jup</v>
      </c>
      <c r="D196" t="str">
        <f>IF('100 YEAR'!C196&gt;0,'100 YEAR'!C196," ")</f>
        <v>Hs (6)</v>
      </c>
      <c r="E196">
        <f>IF('100 YEAR'!F196&gt;0,YEAR('100 YEAR'!F196)-ข้อมูล!$C$5," ")</f>
        <v>57</v>
      </c>
      <c r="F196">
        <f>IFERROR(IF(C196="Jup",VLOOKUP(D196,สูตร!$E$1:$F$12,2,0),VLOOKUP(D196,สูตร!A:B,2,0)),"")</f>
        <v>0</v>
      </c>
      <c r="H196" t="str">
        <f>LEFT('100 YEAR'!C196,3)</f>
        <v xml:space="preserve">Hs </v>
      </c>
    </row>
    <row r="197" spans="1:8">
      <c r="A197" t="str">
        <f t="shared" si="4"/>
        <v xml:space="preserve">Jup Hs </v>
      </c>
      <c r="B197" t="str">
        <f t="shared" si="5"/>
        <v>58Jup</v>
      </c>
      <c r="C197" t="str">
        <f>LEFT('100 YEAR'!A197,3)</f>
        <v>Jup</v>
      </c>
      <c r="D197" t="str">
        <f>IF('100 YEAR'!C197&gt;0,'100 YEAR'!C197," ")</f>
        <v>Hs (5)</v>
      </c>
      <c r="E197">
        <f>IF('100 YEAR'!F197&gt;0,YEAR('100 YEAR'!F197)-ข้อมูล!$C$5," ")</f>
        <v>58</v>
      </c>
      <c r="F197">
        <f>IFERROR(IF(C197="Jup",VLOOKUP(D197,สูตร!$E$1:$F$12,2,0),VLOOKUP(D197,สูตร!A:B,2,0)),"")</f>
        <v>-30</v>
      </c>
      <c r="H197" t="str">
        <f>LEFT('100 YEAR'!C197,3)</f>
        <v xml:space="preserve">Hs </v>
      </c>
    </row>
    <row r="198" spans="1:8">
      <c r="A198" t="str">
        <f t="shared" si="4"/>
        <v xml:space="preserve">Mon Hs </v>
      </c>
      <c r="B198" t="str">
        <f t="shared" si="5"/>
        <v>58Mon</v>
      </c>
      <c r="C198" t="str">
        <f>LEFT('100 YEAR'!A198,3)</f>
        <v>Mon</v>
      </c>
      <c r="D198" t="str">
        <f>IF('100 YEAR'!C198&gt;0,'100 YEAR'!C198," ")</f>
        <v>Hs (6)</v>
      </c>
      <c r="E198">
        <f>IF('100 YEAR'!F198&gt;0,YEAR('100 YEAR'!F198)-ข้อมูล!$C$5," ")</f>
        <v>58</v>
      </c>
      <c r="F198">
        <f>IFERROR(IF(C198="Jup",VLOOKUP(D198,สูตร!$E$1:$F$12,2,0),VLOOKUP(D198,สูตร!A:B,2,0)),"")</f>
        <v>0</v>
      </c>
      <c r="H198" t="str">
        <f>LEFT('100 YEAR'!C198,3)</f>
        <v xml:space="preserve">Hs </v>
      </c>
    </row>
    <row r="199" spans="1:8">
      <c r="A199" t="str">
        <f t="shared" si="4"/>
        <v xml:space="preserve">Jup Hs </v>
      </c>
      <c r="B199" t="str">
        <f t="shared" si="5"/>
        <v>58Jup</v>
      </c>
      <c r="C199" t="str">
        <f>LEFT('100 YEAR'!A199,3)</f>
        <v>Jup</v>
      </c>
      <c r="D199" t="str">
        <f>IF('100 YEAR'!C199&gt;0,'100 YEAR'!C199," ")</f>
        <v>Hs (6)</v>
      </c>
      <c r="E199">
        <f>IF('100 YEAR'!F199&gt;0,YEAR('100 YEAR'!F199)-ข้อมูล!$C$5," ")</f>
        <v>58</v>
      </c>
      <c r="F199">
        <f>IFERROR(IF(C199="Jup",VLOOKUP(D199,สูตร!$E$1:$F$12,2,0),VLOOKUP(D199,สูตร!A:B,2,0)),"")</f>
        <v>0</v>
      </c>
      <c r="H199" t="str">
        <f>LEFT('100 YEAR'!C199,3)</f>
        <v xml:space="preserve">Hs </v>
      </c>
    </row>
    <row r="200" spans="1:8">
      <c r="A200" t="str">
        <f t="shared" si="4"/>
        <v xml:space="preserve">Sat Hs </v>
      </c>
      <c r="B200" t="str">
        <f t="shared" si="5"/>
        <v>59Sat</v>
      </c>
      <c r="C200" t="str">
        <f>LEFT('100 YEAR'!A200,3)</f>
        <v>Sat</v>
      </c>
      <c r="D200" t="str">
        <f>IF('100 YEAR'!C200&gt;0,'100 YEAR'!C200," ")</f>
        <v>Hs (12)</v>
      </c>
      <c r="E200">
        <f>IF('100 YEAR'!F200&gt;0,YEAR('100 YEAR'!F200)-ข้อมูล!$C$5," ")</f>
        <v>59</v>
      </c>
      <c r="F200">
        <f>IFERROR(IF(C200="Jup",VLOOKUP(D200,สูตร!$E$1:$F$12,2,0),VLOOKUP(D200,สูตร!A:B,2,0)),"")</f>
        <v>0</v>
      </c>
      <c r="H200" t="str">
        <f>LEFT('100 YEAR'!C200,3)</f>
        <v xml:space="preserve">Hs </v>
      </c>
    </row>
    <row r="201" spans="1:8">
      <c r="A201" t="str">
        <f t="shared" si="4"/>
        <v xml:space="preserve">Sat Hs </v>
      </c>
      <c r="B201" t="str">
        <f t="shared" si="5"/>
        <v>59Sat</v>
      </c>
      <c r="C201" t="str">
        <f>LEFT('100 YEAR'!A201,3)</f>
        <v>Sat</v>
      </c>
      <c r="D201" t="str">
        <f>IF('100 YEAR'!C201&gt;0,'100 YEAR'!C201," ")</f>
        <v>Hs (11)</v>
      </c>
      <c r="E201">
        <f>IF('100 YEAR'!F201&gt;0,YEAR('100 YEAR'!F201)-ข้อมูล!$C$5," ")</f>
        <v>59</v>
      </c>
      <c r="F201">
        <f>IFERROR(IF(C201="Jup",VLOOKUP(D201,สูตร!$E$1:$F$12,2,0),VLOOKUP(D201,สูตร!A:B,2,0)),"")</f>
        <v>60</v>
      </c>
      <c r="H201" t="str">
        <f>LEFT('100 YEAR'!C201,3)</f>
        <v xml:space="preserve">Hs </v>
      </c>
    </row>
    <row r="202" spans="1:8">
      <c r="A202" t="str">
        <f t="shared" si="4"/>
        <v xml:space="preserve">Jup Hs </v>
      </c>
      <c r="B202" t="str">
        <f t="shared" si="5"/>
        <v>59Jup</v>
      </c>
      <c r="C202" t="str">
        <f>LEFT('100 YEAR'!A202,3)</f>
        <v>Jup</v>
      </c>
      <c r="D202" t="str">
        <f>IF('100 YEAR'!C202&gt;0,'100 YEAR'!C202," ")</f>
        <v>Hs (7)</v>
      </c>
      <c r="E202">
        <f>IF('100 YEAR'!F202&gt;0,YEAR('100 YEAR'!F202)-ข้อมูล!$C$5," ")</f>
        <v>59</v>
      </c>
      <c r="F202">
        <f>IFERROR(IF(C202="Jup",VLOOKUP(D202,สูตร!$E$1:$F$12,2,0),VLOOKUP(D202,สูตร!A:B,2,0)),"")</f>
        <v>30</v>
      </c>
      <c r="H202" t="str">
        <f>LEFT('100 YEAR'!C202,3)</f>
        <v xml:space="preserve">Hs </v>
      </c>
    </row>
    <row r="203" spans="1:8">
      <c r="A203" t="str">
        <f t="shared" si="4"/>
        <v xml:space="preserve">Sat Hs </v>
      </c>
      <c r="B203" t="str">
        <f t="shared" si="5"/>
        <v>60Sat</v>
      </c>
      <c r="C203" t="str">
        <f>LEFT('100 YEAR'!A203,3)</f>
        <v>Sat</v>
      </c>
      <c r="D203" t="str">
        <f>IF('100 YEAR'!C203&gt;0,'100 YEAR'!C203," ")</f>
        <v>Hs (12)</v>
      </c>
      <c r="E203">
        <f>IF('100 YEAR'!F203&gt;0,YEAR('100 YEAR'!F203)-ข้อมูล!$C$5," ")</f>
        <v>60</v>
      </c>
      <c r="F203">
        <f>IFERROR(IF(C203="Jup",VLOOKUP(D203,สูตร!$E$1:$F$12,2,0),VLOOKUP(D203,สูตร!A:B,2,0)),"")</f>
        <v>0</v>
      </c>
      <c r="H203" t="str">
        <f>LEFT('100 YEAR'!C203,3)</f>
        <v xml:space="preserve">Hs </v>
      </c>
    </row>
    <row r="204" spans="1:8">
      <c r="A204" t="str">
        <f t="shared" ref="A204:A267" si="6">C204&amp;" "&amp;H204</f>
        <v xml:space="preserve">Jup Hs </v>
      </c>
      <c r="B204" t="str">
        <f t="shared" si="5"/>
        <v>60Jup</v>
      </c>
      <c r="C204" t="str">
        <f>LEFT('100 YEAR'!A204,3)</f>
        <v>Jup</v>
      </c>
      <c r="D204" t="str">
        <f>IF('100 YEAR'!C204&gt;0,'100 YEAR'!C204," ")</f>
        <v>Hs (8)</v>
      </c>
      <c r="E204">
        <f>IF('100 YEAR'!F204&gt;0,YEAR('100 YEAR'!F204)-ข้อมูล!$C$5," ")</f>
        <v>60</v>
      </c>
      <c r="F204">
        <f>IFERROR(IF(C204="Jup",VLOOKUP(D204,สูตร!$E$1:$F$12,2,0),VLOOKUP(D204,สูตร!A:B,2,0)),"")</f>
        <v>45</v>
      </c>
      <c r="H204" t="str">
        <f>LEFT('100 YEAR'!C204,3)</f>
        <v xml:space="preserve">Hs </v>
      </c>
    </row>
    <row r="205" spans="1:8">
      <c r="A205" t="str">
        <f t="shared" si="6"/>
        <v xml:space="preserve">Mon Hs </v>
      </c>
      <c r="B205" t="str">
        <f t="shared" ref="B205:B268" si="7">IF(LEFT(D205,1)="P","---",E205&amp;C205)</f>
        <v>60Mon</v>
      </c>
      <c r="C205" t="str">
        <f>LEFT('100 YEAR'!A205,3)</f>
        <v>Mon</v>
      </c>
      <c r="D205" t="str">
        <f>IF('100 YEAR'!C205&gt;0,'100 YEAR'!C205," ")</f>
        <v>Hs (7)</v>
      </c>
      <c r="E205">
        <f>IF('100 YEAR'!F205&gt;0,YEAR('100 YEAR'!F205)-ข้อมูล!$C$5," ")</f>
        <v>60</v>
      </c>
      <c r="F205">
        <f>IFERROR(IF(C205="Jup",VLOOKUP(D205,สูตร!$E$1:$F$12,2,0),VLOOKUP(D205,สูตร!A:B,2,0)),"")</f>
        <v>60</v>
      </c>
      <c r="H205" t="str">
        <f>LEFT('100 YEAR'!C205,3)</f>
        <v xml:space="preserve">Hs </v>
      </c>
    </row>
    <row r="206" spans="1:8">
      <c r="A206" t="str">
        <f t="shared" si="6"/>
        <v xml:space="preserve">Jup Hs </v>
      </c>
      <c r="B206" t="str">
        <f t="shared" si="7"/>
        <v>61Jup</v>
      </c>
      <c r="C206" t="str">
        <f>LEFT('100 YEAR'!A206,3)</f>
        <v>Jup</v>
      </c>
      <c r="D206" t="str">
        <f>IF('100 YEAR'!C206&gt;0,'100 YEAR'!C206," ")</f>
        <v>Hs (9)</v>
      </c>
      <c r="E206">
        <f>IF('100 YEAR'!F206&gt;0,YEAR('100 YEAR'!F206)-ข้อมูล!$C$5," ")</f>
        <v>61</v>
      </c>
      <c r="F206">
        <f>IFERROR(IF(C206="Jup",VLOOKUP(D206,สูตร!$E$1:$F$12,2,0),VLOOKUP(D206,สูตร!A:B,2,0)),"")</f>
        <v>50</v>
      </c>
      <c r="H206" t="str">
        <f>LEFT('100 YEAR'!C206,3)</f>
        <v xml:space="preserve">Hs </v>
      </c>
    </row>
    <row r="207" spans="1:8">
      <c r="A207" t="str">
        <f t="shared" si="6"/>
        <v>Jup Pos</v>
      </c>
      <c r="B207" t="str">
        <f t="shared" si="7"/>
        <v>---</v>
      </c>
      <c r="C207" t="str">
        <f>LEFT('100 YEAR'!A207,3)</f>
        <v>Jup</v>
      </c>
      <c r="D207" t="str">
        <f>IF('100 YEAR'!C207&gt;0,'100 YEAR'!C207," ")</f>
        <v>Pos (9)</v>
      </c>
      <c r="E207">
        <f>IF('100 YEAR'!F207&gt;0,YEAR('100 YEAR'!F207)-ข้อมูล!$C$5," ")</f>
        <v>62</v>
      </c>
      <c r="F207" t="str">
        <f>IFERROR(IF(C207="Jup",VLOOKUP(D207,สูตร!$E$1:$F$12,2,0),VLOOKUP(D207,สูตร!A:B,2,0)),"")</f>
        <v/>
      </c>
      <c r="H207" t="str">
        <f>LEFT('100 YEAR'!C207,3)</f>
        <v>Pos</v>
      </c>
    </row>
    <row r="208" spans="1:8">
      <c r="A208" t="str">
        <f t="shared" si="6"/>
        <v xml:space="preserve">Jup Hs </v>
      </c>
      <c r="B208" t="str">
        <f t="shared" si="7"/>
        <v>62Jup</v>
      </c>
      <c r="C208" t="str">
        <f>LEFT('100 YEAR'!A208,3)</f>
        <v>Jup</v>
      </c>
      <c r="D208" t="str">
        <f>IF('100 YEAR'!C208&gt;0,'100 YEAR'!C208," ")</f>
        <v>Hs (10)</v>
      </c>
      <c r="E208">
        <f>IF('100 YEAR'!F208&gt;0,YEAR('100 YEAR'!F208)-ข้อมูล!$C$5," ")</f>
        <v>62</v>
      </c>
      <c r="F208">
        <f>IFERROR(IF(C208="Jup",VLOOKUP(D208,สูตร!$E$1:$F$12,2,0),VLOOKUP(D208,สูตร!A:B,2,0)),"")</f>
        <v>45</v>
      </c>
      <c r="H208" t="str">
        <f>LEFT('100 YEAR'!C208,3)</f>
        <v xml:space="preserve">Hs </v>
      </c>
    </row>
    <row r="209" spans="1:8">
      <c r="A209" t="str">
        <f t="shared" si="6"/>
        <v xml:space="preserve">Sat Hs </v>
      </c>
      <c r="B209" t="str">
        <f t="shared" si="7"/>
        <v>62Sat</v>
      </c>
      <c r="C209" t="str">
        <f>LEFT('100 YEAR'!A209,3)</f>
        <v>Sat</v>
      </c>
      <c r="D209" t="str">
        <f>IF('100 YEAR'!C209&gt;0,'100 YEAR'!C209," ")</f>
        <v>Hs (1)</v>
      </c>
      <c r="E209">
        <f>IF('100 YEAR'!F209&gt;0,YEAR('100 YEAR'!F209)-ข้อมูล!$C$5," ")</f>
        <v>62</v>
      </c>
      <c r="F209">
        <f>IFERROR(IF(C209="Jup",VLOOKUP(D209,สูตร!$E$1:$F$12,2,0),VLOOKUP(D209,สูตร!A:B,2,0)),"")</f>
        <v>-60</v>
      </c>
      <c r="H209" t="str">
        <f>LEFT('100 YEAR'!C209,3)</f>
        <v xml:space="preserve">Hs </v>
      </c>
    </row>
    <row r="210" spans="1:8">
      <c r="A210" t="str">
        <f t="shared" si="6"/>
        <v xml:space="preserve">Jup Hs </v>
      </c>
      <c r="B210" t="str">
        <f t="shared" si="7"/>
        <v>62Jup</v>
      </c>
      <c r="C210" t="str">
        <f>LEFT('100 YEAR'!A210,3)</f>
        <v>Jup</v>
      </c>
      <c r="D210" t="str">
        <f>IF('100 YEAR'!C210&gt;0,'100 YEAR'!C210," ")</f>
        <v>Hs (9)</v>
      </c>
      <c r="E210">
        <f>IF('100 YEAR'!F210&gt;0,YEAR('100 YEAR'!F210)-ข้อมูล!$C$5," ")</f>
        <v>62</v>
      </c>
      <c r="F210">
        <f>IFERROR(IF(C210="Jup",VLOOKUP(D210,สูตร!$E$1:$F$12,2,0),VLOOKUP(D210,สูตร!A:B,2,0)),"")</f>
        <v>50</v>
      </c>
      <c r="H210" t="str">
        <f>LEFT('100 YEAR'!C210,3)</f>
        <v xml:space="preserve">Hs </v>
      </c>
    </row>
    <row r="211" spans="1:8">
      <c r="A211" t="str">
        <f t="shared" si="6"/>
        <v xml:space="preserve">Sat Hs </v>
      </c>
      <c r="B211" t="str">
        <f t="shared" si="7"/>
        <v>62Sat</v>
      </c>
      <c r="C211" t="str">
        <f>LEFT('100 YEAR'!A211,3)</f>
        <v>Sat</v>
      </c>
      <c r="D211" t="str">
        <f>IF('100 YEAR'!C211&gt;0,'100 YEAR'!C211," ")</f>
        <v>Hs (12)</v>
      </c>
      <c r="E211">
        <f>IF('100 YEAR'!F211&gt;0,YEAR('100 YEAR'!F211)-ข้อมูล!$C$5," ")</f>
        <v>62</v>
      </c>
      <c r="F211">
        <f>IFERROR(IF(C211="Jup",VLOOKUP(D211,สูตร!$E$1:$F$12,2,0),VLOOKUP(D211,สูตร!A:B,2,0)),"")</f>
        <v>0</v>
      </c>
      <c r="H211" t="str">
        <f>LEFT('100 YEAR'!C211,3)</f>
        <v xml:space="preserve">Hs </v>
      </c>
    </row>
    <row r="212" spans="1:8">
      <c r="A212" t="str">
        <f t="shared" si="6"/>
        <v xml:space="preserve">Jup Hs </v>
      </c>
      <c r="B212" t="str">
        <f t="shared" si="7"/>
        <v>62Jup</v>
      </c>
      <c r="C212" t="str">
        <f>LEFT('100 YEAR'!A212,3)</f>
        <v>Jup</v>
      </c>
      <c r="D212" t="str">
        <f>IF('100 YEAR'!C212&gt;0,'100 YEAR'!C212," ")</f>
        <v>Hs (10)</v>
      </c>
      <c r="E212">
        <f>IF('100 YEAR'!F212&gt;0,YEAR('100 YEAR'!F212)-ข้อมูล!$C$5," ")</f>
        <v>62</v>
      </c>
      <c r="F212">
        <f>IFERROR(IF(C212="Jup",VLOOKUP(D212,สูตร!$E$1:$F$12,2,0),VLOOKUP(D212,สูตร!A:B,2,0)),"")</f>
        <v>45</v>
      </c>
      <c r="H212" t="str">
        <f>LEFT('100 YEAR'!C212,3)</f>
        <v xml:space="preserve">Hs </v>
      </c>
    </row>
    <row r="213" spans="1:8">
      <c r="A213" t="str">
        <f t="shared" si="6"/>
        <v xml:space="preserve">Sat Hs </v>
      </c>
      <c r="B213" t="str">
        <f t="shared" si="7"/>
        <v>63Sat</v>
      </c>
      <c r="C213" t="str">
        <f>LEFT('100 YEAR'!A213,3)</f>
        <v>Sat</v>
      </c>
      <c r="D213" t="str">
        <f>IF('100 YEAR'!C213&gt;0,'100 YEAR'!C213," ")</f>
        <v>Hs (1)</v>
      </c>
      <c r="E213">
        <f>IF('100 YEAR'!F213&gt;0,YEAR('100 YEAR'!F213)-ข้อมูล!$C$5," ")</f>
        <v>63</v>
      </c>
      <c r="F213">
        <f>IFERROR(IF(C213="Jup",VLOOKUP(D213,สูตร!$E$1:$F$12,2,0),VLOOKUP(D213,สูตร!A:B,2,0)),"")</f>
        <v>-60</v>
      </c>
      <c r="H213" t="str">
        <f>LEFT('100 YEAR'!C213,3)</f>
        <v xml:space="preserve">Hs </v>
      </c>
    </row>
    <row r="214" spans="1:8">
      <c r="A214" t="str">
        <f t="shared" si="6"/>
        <v xml:space="preserve">Jup Hs </v>
      </c>
      <c r="B214" t="str">
        <f t="shared" si="7"/>
        <v>63Jup</v>
      </c>
      <c r="C214" t="str">
        <f>LEFT('100 YEAR'!A214,3)</f>
        <v>Jup</v>
      </c>
      <c r="D214" t="str">
        <f>IF('100 YEAR'!C214&gt;0,'100 YEAR'!C214," ")</f>
        <v>Hs (11)</v>
      </c>
      <c r="E214">
        <f>IF('100 YEAR'!F214&gt;0,YEAR('100 YEAR'!F214)-ข้อมูล!$C$5," ")</f>
        <v>63</v>
      </c>
      <c r="F214">
        <f>IFERROR(IF(C214="Jup",VLOOKUP(D214,สูตร!$E$1:$F$12,2,0),VLOOKUP(D214,สูตร!A:B,2,0)),"")</f>
        <v>30</v>
      </c>
      <c r="H214" t="str">
        <f>LEFT('100 YEAR'!C214,3)</f>
        <v xml:space="preserve">Hs </v>
      </c>
    </row>
    <row r="215" spans="1:8">
      <c r="A215" t="str">
        <f t="shared" si="6"/>
        <v xml:space="preserve">Mon Hs </v>
      </c>
      <c r="B215" t="str">
        <f t="shared" si="7"/>
        <v>63Mon</v>
      </c>
      <c r="C215" t="str">
        <f>LEFT('100 YEAR'!A215,3)</f>
        <v>Mon</v>
      </c>
      <c r="D215" t="str">
        <f>IF('100 YEAR'!C215&gt;0,'100 YEAR'!C215," ")</f>
        <v>Hs (8)</v>
      </c>
      <c r="E215">
        <f>IF('100 YEAR'!F215&gt;0,YEAR('100 YEAR'!F215)-ข้อมูล!$C$5," ")</f>
        <v>63</v>
      </c>
      <c r="F215">
        <f>IFERROR(IF(C215="Jup",VLOOKUP(D215,สูตร!$E$1:$F$12,2,0),VLOOKUP(D215,สูตร!A:B,2,0)),"")</f>
        <v>85</v>
      </c>
      <c r="H215" t="str">
        <f>LEFT('100 YEAR'!C215,3)</f>
        <v xml:space="preserve">Hs </v>
      </c>
    </row>
    <row r="216" spans="1:8">
      <c r="A216" t="str">
        <f t="shared" si="6"/>
        <v xml:space="preserve">Jup Hs </v>
      </c>
      <c r="B216" t="str">
        <f t="shared" si="7"/>
        <v>64Jup</v>
      </c>
      <c r="C216" t="str">
        <f>LEFT('100 YEAR'!A216,3)</f>
        <v>Jup</v>
      </c>
      <c r="D216" t="str">
        <f>IF('100 YEAR'!C216&gt;0,'100 YEAR'!C216," ")</f>
        <v>Hs (12)</v>
      </c>
      <c r="E216">
        <f>IF('100 YEAR'!F216&gt;0,YEAR('100 YEAR'!F216)-ข้อมูล!$C$5," ")</f>
        <v>64</v>
      </c>
      <c r="F216">
        <f>IFERROR(IF(C216="Jup",VLOOKUP(D216,สูตร!$E$1:$F$12,2,0),VLOOKUP(D216,สูตร!A:B,2,0)),"")</f>
        <v>0</v>
      </c>
      <c r="H216" t="str">
        <f>LEFT('100 YEAR'!C216,3)</f>
        <v xml:space="preserve">Hs </v>
      </c>
    </row>
    <row r="217" spans="1:8">
      <c r="A217" t="str">
        <f t="shared" si="6"/>
        <v xml:space="preserve">Jup Hs </v>
      </c>
      <c r="B217" t="str">
        <f t="shared" si="7"/>
        <v>65Jup</v>
      </c>
      <c r="C217" t="str">
        <f>LEFT('100 YEAR'!A217,3)</f>
        <v>Jup</v>
      </c>
      <c r="D217" t="str">
        <f>IF('100 YEAR'!C217&gt;0,'100 YEAR'!C217," ")</f>
        <v>Hs (1)</v>
      </c>
      <c r="E217">
        <f>IF('100 YEAR'!F217&gt;0,YEAR('100 YEAR'!F217)-ข้อมูล!$C$5," ")</f>
        <v>65</v>
      </c>
      <c r="F217">
        <f>IFERROR(IF(C217="Jup",VLOOKUP(D217,สูตร!$E$1:$F$12,2,0),VLOOKUP(D217,สูตร!A:B,2,0)),"")</f>
        <v>-30</v>
      </c>
      <c r="H217" t="str">
        <f>LEFT('100 YEAR'!C217,3)</f>
        <v xml:space="preserve">Hs </v>
      </c>
    </row>
    <row r="218" spans="1:8">
      <c r="A218" t="str">
        <f t="shared" si="6"/>
        <v xml:space="preserve">Sat Hs </v>
      </c>
      <c r="B218" t="str">
        <f t="shared" si="7"/>
        <v>65Sat</v>
      </c>
      <c r="C218" t="str">
        <f>LEFT('100 YEAR'!A218,3)</f>
        <v>Sat</v>
      </c>
      <c r="D218" t="str">
        <f>IF('100 YEAR'!C218&gt;0,'100 YEAR'!C218," ")</f>
        <v>Hs (2)</v>
      </c>
      <c r="E218">
        <f>IF('100 YEAR'!F218&gt;0,YEAR('100 YEAR'!F218)-ข้อมูล!$C$5," ")</f>
        <v>65</v>
      </c>
      <c r="F218">
        <f>IFERROR(IF(C218="Jup",VLOOKUP(D218,สูตร!$E$1:$F$12,2,0),VLOOKUP(D218,สูตร!A:B,2,0)),"")</f>
        <v>-85</v>
      </c>
      <c r="H218" t="str">
        <f>LEFT('100 YEAR'!C218,3)</f>
        <v xml:space="preserve">Hs </v>
      </c>
    </row>
    <row r="219" spans="1:8">
      <c r="A219" t="str">
        <f t="shared" si="6"/>
        <v xml:space="preserve">Mon Hs </v>
      </c>
      <c r="B219" t="str">
        <f t="shared" si="7"/>
        <v>65Mon</v>
      </c>
      <c r="C219" t="str">
        <f>LEFT('100 YEAR'!A219,3)</f>
        <v>Mon</v>
      </c>
      <c r="D219" t="str">
        <f>IF('100 YEAR'!C219&gt;0,'100 YEAR'!C219," ")</f>
        <v>Hs (9)</v>
      </c>
      <c r="E219">
        <f>IF('100 YEAR'!F219&gt;0,YEAR('100 YEAR'!F219)-ข้อมูล!$C$5," ")</f>
        <v>65</v>
      </c>
      <c r="F219">
        <f>IFERROR(IF(C219="Jup",VLOOKUP(D219,สูตร!$E$1:$F$12,2,0),VLOOKUP(D219,สูตร!A:B,2,0)),"")</f>
        <v>100</v>
      </c>
      <c r="H219" t="str">
        <f>LEFT('100 YEAR'!C219,3)</f>
        <v xml:space="preserve">Hs </v>
      </c>
    </row>
    <row r="220" spans="1:8">
      <c r="A220" t="str">
        <f t="shared" si="6"/>
        <v xml:space="preserve">Jup Hs </v>
      </c>
      <c r="B220" t="str">
        <f t="shared" si="7"/>
        <v>66Jup</v>
      </c>
      <c r="C220" t="str">
        <f>LEFT('100 YEAR'!A220,3)</f>
        <v>Jup</v>
      </c>
      <c r="D220" t="str">
        <f>IF('100 YEAR'!C220&gt;0,'100 YEAR'!C220," ")</f>
        <v>Hs (2)</v>
      </c>
      <c r="E220">
        <f>IF('100 YEAR'!F220&gt;0,YEAR('100 YEAR'!F220)-ข้อมูล!$C$5," ")</f>
        <v>66</v>
      </c>
      <c r="F220">
        <f>IFERROR(IF(C220="Jup",VLOOKUP(D220,สูตร!$E$1:$F$12,2,0),VLOOKUP(D220,สูตร!A:B,2,0)),"")</f>
        <v>-45</v>
      </c>
      <c r="H220" t="str">
        <f>LEFT('100 YEAR'!C220,3)</f>
        <v xml:space="preserve">Hs </v>
      </c>
    </row>
    <row r="221" spans="1:8">
      <c r="A221" t="str">
        <f t="shared" si="6"/>
        <v xml:space="preserve"> </v>
      </c>
      <c r="B221" t="str">
        <f t="shared" si="7"/>
        <v xml:space="preserve"> </v>
      </c>
      <c r="C221" t="str">
        <f>LEFT('100 YEAR'!A221,3)</f>
        <v/>
      </c>
      <c r="D221" t="str">
        <f>IF('100 YEAR'!C221&gt;0,'100 YEAR'!C221," ")</f>
        <v xml:space="preserve"> </v>
      </c>
      <c r="E221" t="str">
        <f>IF('100 YEAR'!F221&gt;0,YEAR('100 YEAR'!F221)-ข้อมูล!$C$5," ")</f>
        <v xml:space="preserve"> </v>
      </c>
      <c r="F221" t="str">
        <f>IFERROR(IF(C221="Jup",VLOOKUP(D221,สูตร!$E$1:$F$12,2,0),VLOOKUP(D221,สูตร!A:B,2,0)),"")</f>
        <v/>
      </c>
      <c r="H221" t="str">
        <f>LEFT('100 YEAR'!C221,3)</f>
        <v/>
      </c>
    </row>
    <row r="222" spans="1:8">
      <c r="A222" t="str">
        <f t="shared" si="6"/>
        <v xml:space="preserve">Mon Hs </v>
      </c>
      <c r="B222" t="str">
        <f t="shared" si="7"/>
        <v>67Mon</v>
      </c>
      <c r="C222" t="str">
        <f>LEFT('100 YEAR'!A222,3)</f>
        <v>Mon</v>
      </c>
      <c r="D222" t="str">
        <f>IF('100 YEAR'!C222&gt;0,'100 YEAR'!C222," ")</f>
        <v>Hs (10)</v>
      </c>
      <c r="E222">
        <f>IF('100 YEAR'!F222&gt;0,YEAR('100 YEAR'!F222)-ข้อมูล!$C$5," ")</f>
        <v>67</v>
      </c>
      <c r="F222">
        <f>IFERROR(IF(C222="Jup",VLOOKUP(D222,สูตร!$E$1:$F$12,2,0),VLOOKUP(D222,สูตร!A:B,2,0)),"")</f>
        <v>85</v>
      </c>
      <c r="H222" t="str">
        <f>LEFT('100 YEAR'!C222,3)</f>
        <v xml:space="preserve">Hs </v>
      </c>
    </row>
    <row r="223" spans="1:8">
      <c r="A223" t="str">
        <f t="shared" si="6"/>
        <v xml:space="preserve">Jup Hs </v>
      </c>
      <c r="B223" t="str">
        <f t="shared" si="7"/>
        <v>67Jup</v>
      </c>
      <c r="C223" t="str">
        <f>LEFT('100 YEAR'!A223,3)</f>
        <v>Jup</v>
      </c>
      <c r="D223" t="str">
        <f>IF('100 YEAR'!C223&gt;0,'100 YEAR'!C223," ")</f>
        <v>Hs (3)</v>
      </c>
      <c r="E223">
        <f>IF('100 YEAR'!F223&gt;0,YEAR('100 YEAR'!F223)-ข้อมูล!$C$5," ")</f>
        <v>67</v>
      </c>
      <c r="F223">
        <f>IFERROR(IF(C223="Jup",VLOOKUP(D223,สูตร!$E$1:$F$12,2,0),VLOOKUP(D223,สูตร!A:B,2,0)),"")</f>
        <v>-50</v>
      </c>
      <c r="H223" t="str">
        <f>LEFT('100 YEAR'!C223,3)</f>
        <v xml:space="preserve">Hs </v>
      </c>
    </row>
    <row r="224" spans="1:8">
      <c r="A224" t="str">
        <f t="shared" si="6"/>
        <v xml:space="preserve">Sat Hs </v>
      </c>
      <c r="B224" t="str">
        <f t="shared" si="7"/>
        <v>67Sat</v>
      </c>
      <c r="C224" t="str">
        <f>LEFT('100 YEAR'!A224,3)</f>
        <v>Sat</v>
      </c>
      <c r="D224" t="str">
        <f>IF('100 YEAR'!C224&gt;0,'100 YEAR'!C224," ")</f>
        <v>Hs (3)</v>
      </c>
      <c r="E224">
        <f>IF('100 YEAR'!F224&gt;0,YEAR('100 YEAR'!F224)-ข้อมูล!$C$5," ")</f>
        <v>67</v>
      </c>
      <c r="F224">
        <f>IFERROR(IF(C224="Jup",VLOOKUP(D224,สูตร!$E$1:$F$12,2,0),VLOOKUP(D224,สูตร!A:B,2,0)),"")</f>
        <v>-100</v>
      </c>
      <c r="H224" t="str">
        <f>LEFT('100 YEAR'!C224,3)</f>
        <v xml:space="preserve">Hs </v>
      </c>
    </row>
    <row r="225" spans="1:8">
      <c r="A225" t="str">
        <f t="shared" si="6"/>
        <v xml:space="preserve">Jup Hs </v>
      </c>
      <c r="B225" t="str">
        <f t="shared" si="7"/>
        <v>67Jup</v>
      </c>
      <c r="C225" t="str">
        <f>LEFT('100 YEAR'!A225,3)</f>
        <v>Jup</v>
      </c>
      <c r="D225" t="str">
        <f>IF('100 YEAR'!C225&gt;0,'100 YEAR'!C225," ")</f>
        <v>Hs (4)</v>
      </c>
      <c r="E225">
        <f>IF('100 YEAR'!F225&gt;0,YEAR('100 YEAR'!F225)-ข้อมูล!$C$5," ")</f>
        <v>67</v>
      </c>
      <c r="F225">
        <f>IFERROR(IF(C225="Jup",VLOOKUP(D225,สูตร!$E$1:$F$12,2,0),VLOOKUP(D225,สูตร!A:B,2,0)),"")</f>
        <v>-45</v>
      </c>
      <c r="H225" t="str">
        <f>LEFT('100 YEAR'!C225,3)</f>
        <v xml:space="preserve">Hs </v>
      </c>
    </row>
    <row r="226" spans="1:8">
      <c r="A226" t="str">
        <f t="shared" si="6"/>
        <v xml:space="preserve">Jup Hs </v>
      </c>
      <c r="B226" t="str">
        <f t="shared" si="7"/>
        <v>67Jup</v>
      </c>
      <c r="C226" t="str">
        <f>LEFT('100 YEAR'!A226,3)</f>
        <v>Jup</v>
      </c>
      <c r="D226" t="str">
        <f>IF('100 YEAR'!C226&gt;0,'100 YEAR'!C226," ")</f>
        <v>Hs (3)</v>
      </c>
      <c r="E226">
        <f>IF('100 YEAR'!F226&gt;0,YEAR('100 YEAR'!F226)-ข้อมูล!$C$5," ")</f>
        <v>67</v>
      </c>
      <c r="F226">
        <f>IFERROR(IF(C226="Jup",VLOOKUP(D226,สูตร!$E$1:$F$12,2,0),VLOOKUP(D226,สูตร!A:B,2,0)),"")</f>
        <v>-50</v>
      </c>
      <c r="H226" t="str">
        <f>LEFT('100 YEAR'!C226,3)</f>
        <v xml:space="preserve">Hs </v>
      </c>
    </row>
    <row r="227" spans="1:8">
      <c r="A227" t="str">
        <f t="shared" si="6"/>
        <v xml:space="preserve">Jup Hs </v>
      </c>
      <c r="B227" t="str">
        <f t="shared" si="7"/>
        <v>68Jup</v>
      </c>
      <c r="C227" t="str">
        <f>LEFT('100 YEAR'!A227,3)</f>
        <v>Jup</v>
      </c>
      <c r="D227" t="str">
        <f>IF('100 YEAR'!C227&gt;0,'100 YEAR'!C227," ")</f>
        <v>Hs (4)</v>
      </c>
      <c r="E227">
        <f>IF('100 YEAR'!F227&gt;0,YEAR('100 YEAR'!F227)-ข้อมูล!$C$5," ")</f>
        <v>68</v>
      </c>
      <c r="F227">
        <f>IFERROR(IF(C227="Jup",VLOOKUP(D227,สูตร!$E$1:$F$12,2,0),VLOOKUP(D227,สูตร!A:B,2,0)),"")</f>
        <v>-45</v>
      </c>
      <c r="H227" t="str">
        <f>LEFT('100 YEAR'!C227,3)</f>
        <v xml:space="preserve">Hs </v>
      </c>
    </row>
    <row r="228" spans="1:8">
      <c r="A228" t="str">
        <f t="shared" si="6"/>
        <v>Mon Sun</v>
      </c>
      <c r="B228" t="str">
        <f t="shared" si="7"/>
        <v>68Mon</v>
      </c>
      <c r="C228" t="str">
        <f>LEFT('100 YEAR'!A228,3)</f>
        <v>Mon</v>
      </c>
      <c r="D228" t="str">
        <f>IF('100 YEAR'!C228&gt;0,'100 YEAR'!C228," ")</f>
        <v>Sun (10)</v>
      </c>
      <c r="E228">
        <f>IF('100 YEAR'!F228&gt;0,YEAR('100 YEAR'!F228)-ข้อมูล!$C$5," ")</f>
        <v>68</v>
      </c>
      <c r="F228" t="str">
        <f>IFERROR(IF(C228="Jup",VLOOKUP(D228,สูตร!$E$1:$F$12,2,0),VLOOKUP(D228,สูตร!A:B,2,0)),"")</f>
        <v/>
      </c>
      <c r="H228" t="str">
        <f>LEFT('100 YEAR'!C228,3)</f>
        <v>Sun</v>
      </c>
    </row>
    <row r="229" spans="1:8">
      <c r="A229" t="str">
        <f t="shared" si="6"/>
        <v xml:space="preserve">Jup Hs </v>
      </c>
      <c r="B229" t="str">
        <f t="shared" si="7"/>
        <v>68Jup</v>
      </c>
      <c r="C229" t="str">
        <f>LEFT('100 YEAR'!A229,3)</f>
        <v>Jup</v>
      </c>
      <c r="D229" t="str">
        <f>IF('100 YEAR'!C229&gt;0,'100 YEAR'!C229," ")</f>
        <v>Hs (5)</v>
      </c>
      <c r="E229">
        <f>IF('100 YEAR'!F229&gt;0,YEAR('100 YEAR'!F229)-ข้อมูล!$C$5," ")</f>
        <v>68</v>
      </c>
      <c r="F229">
        <f>IFERROR(IF(C229="Jup",VLOOKUP(D229,สูตร!$E$1:$F$12,2,0),VLOOKUP(D229,สูตร!A:B,2,0)),"")</f>
        <v>-30</v>
      </c>
      <c r="H229" t="str">
        <f>LEFT('100 YEAR'!C229,3)</f>
        <v xml:space="preserve">Hs </v>
      </c>
    </row>
    <row r="230" spans="1:8">
      <c r="A230" t="str">
        <f t="shared" si="6"/>
        <v xml:space="preserve">Jup Hs </v>
      </c>
      <c r="B230" t="str">
        <f t="shared" si="7"/>
        <v>69Jup</v>
      </c>
      <c r="C230" t="str">
        <f>LEFT('100 YEAR'!A230,3)</f>
        <v>Jup</v>
      </c>
      <c r="D230" t="str">
        <f>IF('100 YEAR'!C230&gt;0,'100 YEAR'!C230," ")</f>
        <v>Hs (4)</v>
      </c>
      <c r="E230">
        <f>IF('100 YEAR'!F230&gt;0,YEAR('100 YEAR'!F230)-ข้อมูล!$C$5," ")</f>
        <v>69</v>
      </c>
      <c r="F230">
        <f>IFERROR(IF(C230="Jup",VLOOKUP(D230,สูตร!$E$1:$F$12,2,0),VLOOKUP(D230,สูตร!A:B,2,0)),"")</f>
        <v>-45</v>
      </c>
      <c r="H230" t="str">
        <f>LEFT('100 YEAR'!C230,3)</f>
        <v xml:space="preserve">Hs </v>
      </c>
    </row>
    <row r="231" spans="1:8">
      <c r="A231" t="str">
        <f t="shared" si="6"/>
        <v xml:space="preserve">Mon Hs </v>
      </c>
      <c r="B231" t="str">
        <f t="shared" si="7"/>
        <v>69Mon</v>
      </c>
      <c r="C231" t="str">
        <f>LEFT('100 YEAR'!A231,3)</f>
        <v>Mon</v>
      </c>
      <c r="D231" t="str">
        <f>IF('100 YEAR'!C231&gt;0,'100 YEAR'!C231," ")</f>
        <v>Hs (11)</v>
      </c>
      <c r="E231">
        <f>IF('100 YEAR'!F231&gt;0,YEAR('100 YEAR'!F231)-ข้อมูล!$C$5," ")</f>
        <v>69</v>
      </c>
      <c r="F231">
        <f>IFERROR(IF(C231="Jup",VLOOKUP(D231,สูตร!$E$1:$F$12,2,0),VLOOKUP(D231,สูตร!A:B,2,0)),"")</f>
        <v>60</v>
      </c>
      <c r="H231" t="str">
        <f>LEFT('100 YEAR'!C231,3)</f>
        <v xml:space="preserve">Hs </v>
      </c>
    </row>
    <row r="232" spans="1:8">
      <c r="A232" t="str">
        <f t="shared" si="6"/>
        <v xml:space="preserve">Jup Hs </v>
      </c>
      <c r="B232" t="str">
        <f t="shared" si="7"/>
        <v>69Jup</v>
      </c>
      <c r="C232" t="str">
        <f>LEFT('100 YEAR'!A232,3)</f>
        <v>Jup</v>
      </c>
      <c r="D232" t="str">
        <f>IF('100 YEAR'!C232&gt;0,'100 YEAR'!C232," ")</f>
        <v>Hs (5)</v>
      </c>
      <c r="E232">
        <f>IF('100 YEAR'!F232&gt;0,YEAR('100 YEAR'!F232)-ข้อมูล!$C$5," ")</f>
        <v>69</v>
      </c>
      <c r="F232">
        <f>IFERROR(IF(C232="Jup",VLOOKUP(D232,สูตร!$E$1:$F$12,2,0),VLOOKUP(D232,สูตร!A:B,2,0)),"")</f>
        <v>-30</v>
      </c>
      <c r="H232" t="str">
        <f>LEFT('100 YEAR'!C232,3)</f>
        <v xml:space="preserve">Hs </v>
      </c>
    </row>
    <row r="233" spans="1:8">
      <c r="A233" t="str">
        <f t="shared" si="6"/>
        <v xml:space="preserve">Sat Hs </v>
      </c>
      <c r="B233" t="str">
        <f t="shared" si="7"/>
        <v>69Sat</v>
      </c>
      <c r="C233" t="str">
        <f>LEFT('100 YEAR'!A233,3)</f>
        <v>Sat</v>
      </c>
      <c r="D233" t="str">
        <f>IF('100 YEAR'!C233&gt;0,'100 YEAR'!C233," ")</f>
        <v>Hs (4)</v>
      </c>
      <c r="E233">
        <f>IF('100 YEAR'!F233&gt;0,YEAR('100 YEAR'!F233)-ข้อมูล!$C$5," ")</f>
        <v>69</v>
      </c>
      <c r="F233">
        <f>IFERROR(IF(C233="Jup",VLOOKUP(D233,สูตร!$E$1:$F$12,2,0),VLOOKUP(D233,สูตร!A:B,2,0)),"")</f>
        <v>-85</v>
      </c>
      <c r="H233" t="str">
        <f>LEFT('100 YEAR'!C233,3)</f>
        <v xml:space="preserve">Hs </v>
      </c>
    </row>
    <row r="234" spans="1:8">
      <c r="A234" t="str">
        <f t="shared" si="6"/>
        <v xml:space="preserve">Jup Hs </v>
      </c>
      <c r="B234" t="str">
        <f t="shared" si="7"/>
        <v>69Jup</v>
      </c>
      <c r="C234" t="str">
        <f>LEFT('100 YEAR'!A234,3)</f>
        <v>Jup</v>
      </c>
      <c r="D234" t="str">
        <f>IF('100 YEAR'!C234&gt;0,'100 YEAR'!C234," ")</f>
        <v>Hs (6)</v>
      </c>
      <c r="E234">
        <f>IF('100 YEAR'!F234&gt;0,YEAR('100 YEAR'!F234)-ข้อมูล!$C$5," ")</f>
        <v>69</v>
      </c>
      <c r="F234">
        <f>IFERROR(IF(C234="Jup",VLOOKUP(D234,สูตร!$E$1:$F$12,2,0),VLOOKUP(D234,สูตร!A:B,2,0)),"")</f>
        <v>0</v>
      </c>
      <c r="H234" t="str">
        <f>LEFT('100 YEAR'!C234,3)</f>
        <v xml:space="preserve">Hs </v>
      </c>
    </row>
    <row r="235" spans="1:8">
      <c r="A235" t="str">
        <f t="shared" si="6"/>
        <v xml:space="preserve">Jup Hs </v>
      </c>
      <c r="B235" t="str">
        <f t="shared" si="7"/>
        <v>70Jup</v>
      </c>
      <c r="C235" t="str">
        <f>LEFT('100 YEAR'!A235,3)</f>
        <v>Jup</v>
      </c>
      <c r="D235" t="str">
        <f>IF('100 YEAR'!C235&gt;0,'100 YEAR'!C235," ")</f>
        <v>Hs (5)</v>
      </c>
      <c r="E235">
        <f>IF('100 YEAR'!F235&gt;0,YEAR('100 YEAR'!F235)-ข้อมูล!$C$5," ")</f>
        <v>70</v>
      </c>
      <c r="F235">
        <f>IFERROR(IF(C235="Jup",VLOOKUP(D235,สูตร!$E$1:$F$12,2,0),VLOOKUP(D235,สูตร!A:B,2,0)),"")</f>
        <v>-30</v>
      </c>
      <c r="H235" t="str">
        <f>LEFT('100 YEAR'!C235,3)</f>
        <v xml:space="preserve">Hs </v>
      </c>
    </row>
    <row r="236" spans="1:8">
      <c r="A236" t="str">
        <f t="shared" si="6"/>
        <v xml:space="preserve">Jup Hs </v>
      </c>
      <c r="B236" t="str">
        <f t="shared" si="7"/>
        <v>70Jup</v>
      </c>
      <c r="C236" t="str">
        <f>LEFT('100 YEAR'!A236,3)</f>
        <v>Jup</v>
      </c>
      <c r="D236" t="str">
        <f>IF('100 YEAR'!C236&gt;0,'100 YEAR'!C236," ")</f>
        <v>Hs (6)</v>
      </c>
      <c r="E236">
        <f>IF('100 YEAR'!F236&gt;0,YEAR('100 YEAR'!F236)-ข้อมูล!$C$5," ")</f>
        <v>70</v>
      </c>
      <c r="F236">
        <f>IFERROR(IF(C236="Jup",VLOOKUP(D236,สูตร!$E$1:$F$12,2,0),VLOOKUP(D236,สูตร!A:B,2,0)),"")</f>
        <v>0</v>
      </c>
      <c r="H236" t="str">
        <f>LEFT('100 YEAR'!C236,3)</f>
        <v xml:space="preserve">Hs </v>
      </c>
    </row>
    <row r="237" spans="1:8">
      <c r="A237" t="str">
        <f t="shared" si="6"/>
        <v xml:space="preserve">Jup Hs </v>
      </c>
      <c r="B237" t="str">
        <f t="shared" si="7"/>
        <v>70Jup</v>
      </c>
      <c r="C237" t="str">
        <f>LEFT('100 YEAR'!A237,3)</f>
        <v>Jup</v>
      </c>
      <c r="D237" t="str">
        <f>IF('100 YEAR'!C237&gt;0,'100 YEAR'!C237," ")</f>
        <v>Hs (7)</v>
      </c>
      <c r="E237">
        <f>IF('100 YEAR'!F237&gt;0,YEAR('100 YEAR'!F237)-ข้อมูล!$C$5," ")</f>
        <v>70</v>
      </c>
      <c r="F237">
        <f>IFERROR(IF(C237="Jup",VLOOKUP(D237,สูตร!$E$1:$F$12,2,0),VLOOKUP(D237,สูตร!A:B,2,0)),"")</f>
        <v>30</v>
      </c>
      <c r="H237" t="str">
        <f>LEFT('100 YEAR'!C237,3)</f>
        <v xml:space="preserve">Hs </v>
      </c>
    </row>
    <row r="238" spans="1:8">
      <c r="A238" t="str">
        <f t="shared" si="6"/>
        <v xml:space="preserve">Jup Hs </v>
      </c>
      <c r="B238" t="str">
        <f t="shared" si="7"/>
        <v>71Jup</v>
      </c>
      <c r="C238" t="str">
        <f>LEFT('100 YEAR'!A238,3)</f>
        <v>Jup</v>
      </c>
      <c r="D238" t="str">
        <f>IF('100 YEAR'!C238&gt;0,'100 YEAR'!C238," ")</f>
        <v>Hs (6)</v>
      </c>
      <c r="E238">
        <f>IF('100 YEAR'!F238&gt;0,YEAR('100 YEAR'!F238)-ข้อมูล!$C$5," ")</f>
        <v>71</v>
      </c>
      <c r="F238">
        <f>IFERROR(IF(C238="Jup",VLOOKUP(D238,สูตร!$E$1:$F$12,2,0),VLOOKUP(D238,สูตร!A:B,2,0)),"")</f>
        <v>0</v>
      </c>
      <c r="H238" t="str">
        <f>LEFT('100 YEAR'!C238,3)</f>
        <v xml:space="preserve">Hs </v>
      </c>
    </row>
    <row r="239" spans="1:8">
      <c r="A239" t="str">
        <f t="shared" si="6"/>
        <v xml:space="preserve">Mon Hs </v>
      </c>
      <c r="B239" t="str">
        <f t="shared" si="7"/>
        <v>71Mon</v>
      </c>
      <c r="C239" t="str">
        <f>LEFT('100 YEAR'!A239,3)</f>
        <v>Mon</v>
      </c>
      <c r="D239" t="str">
        <f>IF('100 YEAR'!C239&gt;0,'100 YEAR'!C239," ")</f>
        <v>Hs (12)</v>
      </c>
      <c r="E239">
        <f>IF('100 YEAR'!F239&gt;0,YEAR('100 YEAR'!F239)-ข้อมูล!$C$5," ")</f>
        <v>71</v>
      </c>
      <c r="F239">
        <f>IFERROR(IF(C239="Jup",VLOOKUP(D239,สูตร!$E$1:$F$12,2,0),VLOOKUP(D239,สูตร!A:B,2,0)),"")</f>
        <v>0</v>
      </c>
      <c r="H239" t="str">
        <f>LEFT('100 YEAR'!C239,3)</f>
        <v xml:space="preserve">Hs </v>
      </c>
    </row>
    <row r="240" spans="1:8">
      <c r="A240" t="str">
        <f t="shared" si="6"/>
        <v xml:space="preserve">Sat Hs </v>
      </c>
      <c r="B240" t="str">
        <f t="shared" si="7"/>
        <v>71Sat</v>
      </c>
      <c r="C240" t="str">
        <f>LEFT('100 YEAR'!A240,3)</f>
        <v>Sat</v>
      </c>
      <c r="D240" t="str">
        <f>IF('100 YEAR'!C240&gt;0,'100 YEAR'!C240," ")</f>
        <v>Hs (5)</v>
      </c>
      <c r="E240">
        <f>IF('100 YEAR'!F240&gt;0,YEAR('100 YEAR'!F240)-ข้อมูล!$C$5," ")</f>
        <v>71</v>
      </c>
      <c r="F240">
        <f>IFERROR(IF(C240="Jup",VLOOKUP(D240,สูตร!$E$1:$F$12,2,0),VLOOKUP(D240,สูตร!A:B,2,0)),"")</f>
        <v>-60</v>
      </c>
      <c r="H240" t="str">
        <f>LEFT('100 YEAR'!C240,3)</f>
        <v xml:space="preserve">Hs </v>
      </c>
    </row>
    <row r="241" spans="1:8">
      <c r="A241" t="str">
        <f t="shared" si="6"/>
        <v xml:space="preserve">Jup Hs </v>
      </c>
      <c r="B241" t="str">
        <f t="shared" si="7"/>
        <v>71Jup</v>
      </c>
      <c r="C241" t="str">
        <f>LEFT('100 YEAR'!A241,3)</f>
        <v>Jup</v>
      </c>
      <c r="D241" t="str">
        <f>IF('100 YEAR'!C241&gt;0,'100 YEAR'!C241," ")</f>
        <v>Hs (7)</v>
      </c>
      <c r="E241">
        <f>IF('100 YEAR'!F241&gt;0,YEAR('100 YEAR'!F241)-ข้อมูล!$C$5," ")</f>
        <v>71</v>
      </c>
      <c r="F241">
        <f>IFERROR(IF(C241="Jup",VLOOKUP(D241,สูตร!$E$1:$F$12,2,0),VLOOKUP(D241,สูตร!A:B,2,0)),"")</f>
        <v>30</v>
      </c>
      <c r="H241" t="str">
        <f>LEFT('100 YEAR'!C241,3)</f>
        <v xml:space="preserve">Hs </v>
      </c>
    </row>
    <row r="242" spans="1:8">
      <c r="A242" t="str">
        <f t="shared" si="6"/>
        <v xml:space="preserve">Jup Hs </v>
      </c>
      <c r="B242" t="str">
        <f t="shared" si="7"/>
        <v>72Jup</v>
      </c>
      <c r="C242" t="str">
        <f>LEFT('100 YEAR'!A242,3)</f>
        <v>Jup</v>
      </c>
      <c r="D242" t="str">
        <f>IF('100 YEAR'!C242&gt;0,'100 YEAR'!C242," ")</f>
        <v>Hs (8)</v>
      </c>
      <c r="E242">
        <f>IF('100 YEAR'!F242&gt;0,YEAR('100 YEAR'!F242)-ข้อมูล!$C$5," ")</f>
        <v>72</v>
      </c>
      <c r="F242">
        <f>IFERROR(IF(C242="Jup",VLOOKUP(D242,สูตร!$E$1:$F$12,2,0),VLOOKUP(D242,สูตร!A:B,2,0)),"")</f>
        <v>45</v>
      </c>
      <c r="H242" t="str">
        <f>LEFT('100 YEAR'!C242,3)</f>
        <v xml:space="preserve">Hs </v>
      </c>
    </row>
    <row r="243" spans="1:8">
      <c r="A243" t="str">
        <f t="shared" si="6"/>
        <v xml:space="preserve">Jup Hs </v>
      </c>
      <c r="B243" t="str">
        <f t="shared" si="7"/>
        <v>72Jup</v>
      </c>
      <c r="C243" t="str">
        <f>LEFT('100 YEAR'!A243,3)</f>
        <v>Jup</v>
      </c>
      <c r="D243" t="str">
        <f>IF('100 YEAR'!C243&gt;0,'100 YEAR'!C243," ")</f>
        <v>Hs (7)</v>
      </c>
      <c r="E243">
        <f>IF('100 YEAR'!F243&gt;0,YEAR('100 YEAR'!F243)-ข้อมูล!$C$5," ")</f>
        <v>72</v>
      </c>
      <c r="F243">
        <f>IFERROR(IF(C243="Jup",VLOOKUP(D243,สูตร!$E$1:$F$12,2,0),VLOOKUP(D243,สูตร!A:B,2,0)),"")</f>
        <v>30</v>
      </c>
      <c r="H243" t="str">
        <f>LEFT('100 YEAR'!C243,3)</f>
        <v xml:space="preserve">Hs </v>
      </c>
    </row>
    <row r="244" spans="1:8">
      <c r="A244" t="str">
        <f t="shared" si="6"/>
        <v xml:space="preserve">Jup Hs </v>
      </c>
      <c r="B244" t="str">
        <f t="shared" si="7"/>
        <v>72Jup</v>
      </c>
      <c r="C244" t="str">
        <f>LEFT('100 YEAR'!A244,3)</f>
        <v>Jup</v>
      </c>
      <c r="D244" t="str">
        <f>IF('100 YEAR'!C244&gt;0,'100 YEAR'!C244," ")</f>
        <v>Hs (8)</v>
      </c>
      <c r="E244">
        <f>IF('100 YEAR'!F244&gt;0,YEAR('100 YEAR'!F244)-ข้อมูล!$C$5," ")</f>
        <v>72</v>
      </c>
      <c r="F244">
        <f>IFERROR(IF(C244="Jup",VLOOKUP(D244,สูตร!$E$1:$F$12,2,0),VLOOKUP(D244,สูตร!A:B,2,0)),"")</f>
        <v>45</v>
      </c>
      <c r="H244" t="str">
        <f>LEFT('100 YEAR'!C244,3)</f>
        <v xml:space="preserve">Hs </v>
      </c>
    </row>
    <row r="245" spans="1:8">
      <c r="A245" t="str">
        <f t="shared" si="6"/>
        <v xml:space="preserve">Jup Hs </v>
      </c>
      <c r="B245" t="str">
        <f t="shared" si="7"/>
        <v>73Jup</v>
      </c>
      <c r="C245" t="str">
        <f>LEFT('100 YEAR'!A245,3)</f>
        <v>Jup</v>
      </c>
      <c r="D245" t="str">
        <f>IF('100 YEAR'!C245&gt;0,'100 YEAR'!C245," ")</f>
        <v>Hs (9)</v>
      </c>
      <c r="E245">
        <f>IF('100 YEAR'!F245&gt;0,YEAR('100 YEAR'!F245)-ข้อมูล!$C$5," ")</f>
        <v>73</v>
      </c>
      <c r="F245">
        <f>IFERROR(IF(C245="Jup",VLOOKUP(D245,สูตร!$E$1:$F$12,2,0),VLOOKUP(D245,สูตร!A:B,2,0)),"")</f>
        <v>50</v>
      </c>
      <c r="H245" t="str">
        <f>LEFT('100 YEAR'!C245,3)</f>
        <v xml:space="preserve">Hs </v>
      </c>
    </row>
    <row r="246" spans="1:8">
      <c r="A246" t="str">
        <f t="shared" si="6"/>
        <v xml:space="preserve">Jup Hs </v>
      </c>
      <c r="B246" t="str">
        <f t="shared" si="7"/>
        <v>73Jup</v>
      </c>
      <c r="C246" t="str">
        <f>LEFT('100 YEAR'!A246,3)</f>
        <v>Jup</v>
      </c>
      <c r="D246" t="str">
        <f>IF('100 YEAR'!C246&gt;0,'100 YEAR'!C246," ")</f>
        <v>Hs (8)</v>
      </c>
      <c r="E246">
        <f>IF('100 YEAR'!F246&gt;0,YEAR('100 YEAR'!F246)-ข้อมูล!$C$5," ")</f>
        <v>73</v>
      </c>
      <c r="F246">
        <f>IFERROR(IF(C246="Jup",VLOOKUP(D246,สูตร!$E$1:$F$12,2,0),VLOOKUP(D246,สูตร!A:B,2,0)),"")</f>
        <v>45</v>
      </c>
      <c r="H246" t="str">
        <f>LEFT('100 YEAR'!C246,3)</f>
        <v xml:space="preserve">Hs </v>
      </c>
    </row>
    <row r="247" spans="1:8">
      <c r="A247" t="str">
        <f t="shared" si="6"/>
        <v xml:space="preserve">Sat Hs </v>
      </c>
      <c r="B247" t="str">
        <f t="shared" si="7"/>
        <v>73Sat</v>
      </c>
      <c r="C247" t="str">
        <f>LEFT('100 YEAR'!A247,3)</f>
        <v>Sat</v>
      </c>
      <c r="D247" t="str">
        <f>IF('100 YEAR'!C247&gt;0,'100 YEAR'!C247," ")</f>
        <v>Hs (6)</v>
      </c>
      <c r="E247">
        <f>IF('100 YEAR'!F247&gt;0,YEAR('100 YEAR'!F247)-ข้อมูล!$C$5," ")</f>
        <v>73</v>
      </c>
      <c r="F247">
        <f>IFERROR(IF(C247="Jup",VLOOKUP(D247,สูตร!$E$1:$F$12,2,0),VLOOKUP(D247,สูตร!A:B,2,0)),"")</f>
        <v>0</v>
      </c>
      <c r="H247" t="str">
        <f>LEFT('100 YEAR'!C247,3)</f>
        <v xml:space="preserve">Hs </v>
      </c>
    </row>
    <row r="248" spans="1:8">
      <c r="A248" t="str">
        <f t="shared" si="6"/>
        <v xml:space="preserve">Jup Hs </v>
      </c>
      <c r="B248" t="str">
        <f t="shared" si="7"/>
        <v>73Jup</v>
      </c>
      <c r="C248" t="str">
        <f>LEFT('100 YEAR'!A248,3)</f>
        <v>Jup</v>
      </c>
      <c r="D248" t="str">
        <f>IF('100 YEAR'!C248&gt;0,'100 YEAR'!C248," ")</f>
        <v>Hs (9)</v>
      </c>
      <c r="E248">
        <f>IF('100 YEAR'!F248&gt;0,YEAR('100 YEAR'!F248)-ข้อมูล!$C$5," ")</f>
        <v>73</v>
      </c>
      <c r="F248">
        <f>IFERROR(IF(C248="Jup",VLOOKUP(D248,สูตร!$E$1:$F$12,2,0),VLOOKUP(D248,สูตร!A:B,2,0)),"")</f>
        <v>50</v>
      </c>
      <c r="H248" t="str">
        <f>LEFT('100 YEAR'!C248,3)</f>
        <v xml:space="preserve">Hs </v>
      </c>
    </row>
    <row r="249" spans="1:8">
      <c r="A249" t="str">
        <f t="shared" si="6"/>
        <v>Jup Pos</v>
      </c>
      <c r="B249" t="str">
        <f t="shared" si="7"/>
        <v>---</v>
      </c>
      <c r="C249" t="str">
        <f>LEFT('100 YEAR'!A249,3)</f>
        <v>Jup</v>
      </c>
      <c r="D249" t="str">
        <f>IF('100 YEAR'!C249&gt;0,'100 YEAR'!C249," ")</f>
        <v>Pos (9)</v>
      </c>
      <c r="E249">
        <f>IF('100 YEAR'!F249&gt;0,YEAR('100 YEAR'!F249)-ข้อมูล!$C$5," ")</f>
        <v>74</v>
      </c>
      <c r="F249" t="str">
        <f>IFERROR(IF(C249="Jup",VLOOKUP(D249,สูตร!$E$1:$F$12,2,0),VLOOKUP(D249,สูตร!A:B,2,0)),"")</f>
        <v/>
      </c>
      <c r="H249" t="str">
        <f>LEFT('100 YEAR'!C249,3)</f>
        <v>Pos</v>
      </c>
    </row>
    <row r="250" spans="1:8">
      <c r="A250" t="str">
        <f t="shared" si="6"/>
        <v xml:space="preserve">Jup Hs </v>
      </c>
      <c r="B250" t="str">
        <f t="shared" si="7"/>
        <v>74Jup</v>
      </c>
      <c r="C250" t="str">
        <f>LEFT('100 YEAR'!A250,3)</f>
        <v>Jup</v>
      </c>
      <c r="D250" t="str">
        <f>IF('100 YEAR'!C250&gt;0,'100 YEAR'!C250," ")</f>
        <v>Hs (10)</v>
      </c>
      <c r="E250">
        <f>IF('100 YEAR'!F250&gt;0,YEAR('100 YEAR'!F250)-ข้อมูล!$C$5," ")</f>
        <v>74</v>
      </c>
      <c r="F250">
        <f>IFERROR(IF(C250="Jup",VLOOKUP(D250,สูตร!$E$1:$F$12,2,0),VLOOKUP(D250,สูตร!A:B,2,0)),"")</f>
        <v>45</v>
      </c>
      <c r="H250" t="str">
        <f>LEFT('100 YEAR'!C250,3)</f>
        <v xml:space="preserve">Hs </v>
      </c>
    </row>
    <row r="251" spans="1:8">
      <c r="A251" t="str">
        <f t="shared" si="6"/>
        <v xml:space="preserve">Mon Hs </v>
      </c>
      <c r="B251" t="str">
        <f t="shared" si="7"/>
        <v>74Mon</v>
      </c>
      <c r="C251" t="str">
        <f>LEFT('100 YEAR'!A251,3)</f>
        <v>Mon</v>
      </c>
      <c r="D251" t="str">
        <f>IF('100 YEAR'!C251&gt;0,'100 YEAR'!C251," ")</f>
        <v>Hs (1)</v>
      </c>
      <c r="E251">
        <f>IF('100 YEAR'!F251&gt;0,YEAR('100 YEAR'!F251)-ข้อมูล!$C$5," ")</f>
        <v>74</v>
      </c>
      <c r="F251">
        <f>IFERROR(IF(C251="Jup",VLOOKUP(D251,สูตร!$E$1:$F$12,2,0),VLOOKUP(D251,สูตร!A:B,2,0)),"")</f>
        <v>-60</v>
      </c>
      <c r="H251" t="str">
        <f>LEFT('100 YEAR'!C251,3)</f>
        <v xml:space="preserve">Hs </v>
      </c>
    </row>
    <row r="252" spans="1:8">
      <c r="A252" t="str">
        <f t="shared" si="6"/>
        <v xml:space="preserve">Jup Hs </v>
      </c>
      <c r="B252" t="str">
        <f t="shared" si="7"/>
        <v>74Jup</v>
      </c>
      <c r="C252" t="str">
        <f>LEFT('100 YEAR'!A252,3)</f>
        <v>Jup</v>
      </c>
      <c r="D252" t="str">
        <f>IF('100 YEAR'!C252&gt;0,'100 YEAR'!C252," ")</f>
        <v>Hs (9)</v>
      </c>
      <c r="E252">
        <f>IF('100 YEAR'!F252&gt;0,YEAR('100 YEAR'!F252)-ข้อมูล!$C$5," ")</f>
        <v>74</v>
      </c>
      <c r="F252">
        <f>IFERROR(IF(C252="Jup",VLOOKUP(D252,สูตร!$E$1:$F$12,2,0),VLOOKUP(D252,สูตร!A:B,2,0)),"")</f>
        <v>50</v>
      </c>
      <c r="H252" t="str">
        <f>LEFT('100 YEAR'!C252,3)</f>
        <v xml:space="preserve">Hs </v>
      </c>
    </row>
    <row r="253" spans="1:8">
      <c r="A253" t="str">
        <f t="shared" si="6"/>
        <v xml:space="preserve">Jup Hs </v>
      </c>
      <c r="B253" t="str">
        <f t="shared" si="7"/>
        <v>74Jup</v>
      </c>
      <c r="C253" t="str">
        <f>LEFT('100 YEAR'!A253,3)</f>
        <v>Jup</v>
      </c>
      <c r="D253" t="str">
        <f>IF('100 YEAR'!C253&gt;0,'100 YEAR'!C253," ")</f>
        <v>Hs (10)</v>
      </c>
      <c r="E253">
        <f>IF('100 YEAR'!F253&gt;0,YEAR('100 YEAR'!F253)-ข้อมูล!$C$5," ")</f>
        <v>74</v>
      </c>
      <c r="F253">
        <f>IFERROR(IF(C253="Jup",VLOOKUP(D253,สูตร!$E$1:$F$12,2,0),VLOOKUP(D253,สูตร!A:B,2,0)),"")</f>
        <v>45</v>
      </c>
      <c r="H253" t="str">
        <f>LEFT('100 YEAR'!C253,3)</f>
        <v xml:space="preserve">Hs </v>
      </c>
    </row>
    <row r="254" spans="1:8">
      <c r="A254" t="str">
        <f t="shared" si="6"/>
        <v xml:space="preserve">Jup Hs </v>
      </c>
      <c r="B254" t="str">
        <f t="shared" si="7"/>
        <v>75Jup</v>
      </c>
      <c r="C254" t="str">
        <f>LEFT('100 YEAR'!A254,3)</f>
        <v>Jup</v>
      </c>
      <c r="D254" t="str">
        <f>IF('100 YEAR'!C254&gt;0,'100 YEAR'!C254," ")</f>
        <v>Hs (11)</v>
      </c>
      <c r="E254">
        <f>IF('100 YEAR'!F254&gt;0,YEAR('100 YEAR'!F254)-ข้อมูล!$C$5," ")</f>
        <v>75</v>
      </c>
      <c r="F254">
        <f>IFERROR(IF(C254="Jup",VLOOKUP(D254,สูตร!$E$1:$F$12,2,0),VLOOKUP(D254,สูตร!A:B,2,0)),"")</f>
        <v>30</v>
      </c>
      <c r="H254" t="str">
        <f>LEFT('100 YEAR'!C254,3)</f>
        <v xml:space="preserve">Hs </v>
      </c>
    </row>
    <row r="255" spans="1:8">
      <c r="A255" t="str">
        <f t="shared" si="6"/>
        <v xml:space="preserve">Sat Hs </v>
      </c>
      <c r="B255" t="str">
        <f t="shared" si="7"/>
        <v>75Sat</v>
      </c>
      <c r="C255" t="str">
        <f>LEFT('100 YEAR'!A255,3)</f>
        <v>Sat</v>
      </c>
      <c r="D255" t="str">
        <f>IF('100 YEAR'!C255&gt;0,'100 YEAR'!C255," ")</f>
        <v>Hs (7)</v>
      </c>
      <c r="E255">
        <f>IF('100 YEAR'!F255&gt;0,YEAR('100 YEAR'!F255)-ข้อมูล!$C$5," ")</f>
        <v>75</v>
      </c>
      <c r="F255">
        <f>IFERROR(IF(C255="Jup",VLOOKUP(D255,สูตร!$E$1:$F$12,2,0),VLOOKUP(D255,สูตร!A:B,2,0)),"")</f>
        <v>60</v>
      </c>
      <c r="H255" t="str">
        <f>LEFT('100 YEAR'!C255,3)</f>
        <v xml:space="preserve">Hs </v>
      </c>
    </row>
    <row r="256" spans="1:8">
      <c r="A256" t="str">
        <f t="shared" si="6"/>
        <v xml:space="preserve">Sat Hs </v>
      </c>
      <c r="B256" t="str">
        <f t="shared" si="7"/>
        <v>76Sat</v>
      </c>
      <c r="C256" t="str">
        <f>LEFT('100 YEAR'!A256,3)</f>
        <v>Sat</v>
      </c>
      <c r="D256" t="str">
        <f>IF('100 YEAR'!C256&gt;0,'100 YEAR'!C256," ")</f>
        <v>Hs (6)</v>
      </c>
      <c r="E256">
        <f>IF('100 YEAR'!F256&gt;0,YEAR('100 YEAR'!F256)-ข้อมูล!$C$5," ")</f>
        <v>76</v>
      </c>
      <c r="F256">
        <f>IFERROR(IF(C256="Jup",VLOOKUP(D256,สูตร!$E$1:$F$12,2,0),VLOOKUP(D256,สูตร!A:B,2,0)),"")</f>
        <v>0</v>
      </c>
      <c r="H256" t="str">
        <f>LEFT('100 YEAR'!C256,3)</f>
        <v xml:space="preserve">Hs </v>
      </c>
    </row>
    <row r="257" spans="1:8">
      <c r="A257" t="str">
        <f t="shared" si="6"/>
        <v xml:space="preserve">Jup Hs </v>
      </c>
      <c r="B257" t="str">
        <f t="shared" si="7"/>
        <v>76Jup</v>
      </c>
      <c r="C257" t="str">
        <f>LEFT('100 YEAR'!A257,3)</f>
        <v>Jup</v>
      </c>
      <c r="D257" t="str">
        <f>IF('100 YEAR'!C257&gt;0,'100 YEAR'!C257," ")</f>
        <v>Hs (12)</v>
      </c>
      <c r="E257">
        <f>IF('100 YEAR'!F257&gt;0,YEAR('100 YEAR'!F257)-ข้อมูล!$C$5," ")</f>
        <v>76</v>
      </c>
      <c r="F257">
        <f>IFERROR(IF(C257="Jup",VLOOKUP(D257,สูตร!$E$1:$F$12,2,0),VLOOKUP(D257,สูตร!A:B,2,0)),"")</f>
        <v>0</v>
      </c>
      <c r="H257" t="str">
        <f>LEFT('100 YEAR'!C257,3)</f>
        <v xml:space="preserve">Hs </v>
      </c>
    </row>
    <row r="258" spans="1:8">
      <c r="A258" t="str">
        <f t="shared" si="6"/>
        <v xml:space="preserve">Sat Hs </v>
      </c>
      <c r="B258" t="str">
        <f t="shared" si="7"/>
        <v>76Sat</v>
      </c>
      <c r="C258" t="str">
        <f>LEFT('100 YEAR'!A258,3)</f>
        <v>Sat</v>
      </c>
      <c r="D258" t="str">
        <f>IF('100 YEAR'!C258&gt;0,'100 YEAR'!C258," ")</f>
        <v>Hs (7)</v>
      </c>
      <c r="E258">
        <f>IF('100 YEAR'!F258&gt;0,YEAR('100 YEAR'!F258)-ข้อมูล!$C$5," ")</f>
        <v>76</v>
      </c>
      <c r="F258">
        <f>IFERROR(IF(C258="Jup",VLOOKUP(D258,สูตร!$E$1:$F$12,2,0),VLOOKUP(D258,สูตร!A:B,2,0)),"")</f>
        <v>60</v>
      </c>
      <c r="H258" t="str">
        <f>LEFT('100 YEAR'!C258,3)</f>
        <v xml:space="preserve">Hs </v>
      </c>
    </row>
    <row r="259" spans="1:8">
      <c r="A259" t="str">
        <f t="shared" si="6"/>
        <v xml:space="preserve"> </v>
      </c>
      <c r="B259" t="str">
        <f t="shared" si="7"/>
        <v xml:space="preserve"> </v>
      </c>
      <c r="C259" t="str">
        <f>LEFT('100 YEAR'!A259,3)</f>
        <v/>
      </c>
      <c r="D259" t="str">
        <f>IF('100 YEAR'!C259&gt;0,'100 YEAR'!C259," ")</f>
        <v xml:space="preserve"> </v>
      </c>
      <c r="E259" t="str">
        <f>IF('100 YEAR'!F259&gt;0,YEAR('100 YEAR'!F259)-ข้อมูล!$C$5," ")</f>
        <v xml:space="preserve"> </v>
      </c>
      <c r="F259" t="str">
        <f>IFERROR(IF(C259="Jup",VLOOKUP(D259,สูตร!$E$1:$F$12,2,0),VLOOKUP(D259,สูตร!A:B,2,0)),"")</f>
        <v/>
      </c>
      <c r="H259" t="str">
        <f>LEFT('100 YEAR'!C259,3)</f>
        <v/>
      </c>
    </row>
    <row r="260" spans="1:8">
      <c r="A260" t="str">
        <f t="shared" si="6"/>
        <v xml:space="preserve">Mon Hs </v>
      </c>
      <c r="B260" t="str">
        <f t="shared" si="7"/>
        <v>77Mon</v>
      </c>
      <c r="C260" t="str">
        <f>LEFT('100 YEAR'!A260,3)</f>
        <v>Mon</v>
      </c>
      <c r="D260" t="str">
        <f>IF('100 YEAR'!C260&gt;0,'100 YEAR'!C260," ")</f>
        <v>Hs (2)</v>
      </c>
      <c r="E260">
        <f>IF('100 YEAR'!F260&gt;0,YEAR('100 YEAR'!F260)-ข้อมูล!$C$5," ")</f>
        <v>77</v>
      </c>
      <c r="F260">
        <f>IFERROR(IF(C260="Jup",VLOOKUP(D260,สูตร!$E$1:$F$12,2,0),VLOOKUP(D260,สูตร!A:B,2,0)),"")</f>
        <v>-85</v>
      </c>
      <c r="H260" t="str">
        <f>LEFT('100 YEAR'!C260,3)</f>
        <v xml:space="preserve">Hs </v>
      </c>
    </row>
    <row r="261" spans="1:8">
      <c r="A261" t="str">
        <f t="shared" si="6"/>
        <v xml:space="preserve">Jup Hs </v>
      </c>
      <c r="B261" t="str">
        <f t="shared" si="7"/>
        <v>77Jup</v>
      </c>
      <c r="C261" t="str">
        <f>LEFT('100 YEAR'!A261,3)</f>
        <v>Jup</v>
      </c>
      <c r="D261" t="str">
        <f>IF('100 YEAR'!C261&gt;0,'100 YEAR'!C261," ")</f>
        <v>Hs (1)</v>
      </c>
      <c r="E261">
        <f>IF('100 YEAR'!F261&gt;0,YEAR('100 YEAR'!F261)-ข้อมูล!$C$5," ")</f>
        <v>77</v>
      </c>
      <c r="F261">
        <f>IFERROR(IF(C261="Jup",VLOOKUP(D261,สูตร!$E$1:$F$12,2,0),VLOOKUP(D261,สูตร!A:B,2,0)),"")</f>
        <v>-30</v>
      </c>
      <c r="H261" t="str">
        <f>LEFT('100 YEAR'!C261,3)</f>
        <v xml:space="preserve">Hs </v>
      </c>
    </row>
    <row r="262" spans="1:8">
      <c r="A262" t="str">
        <f t="shared" si="6"/>
        <v xml:space="preserve">Sun Hs </v>
      </c>
      <c r="B262" t="str">
        <f t="shared" si="7"/>
        <v>78Sun</v>
      </c>
      <c r="C262" t="str">
        <f>LEFT('100 YEAR'!A262,3)</f>
        <v>Sun</v>
      </c>
      <c r="D262" t="str">
        <f>IF('100 YEAR'!C262&gt;0,'100 YEAR'!C262," ")</f>
        <v>Hs (11)</v>
      </c>
      <c r="E262">
        <f>IF('100 YEAR'!F262&gt;0,YEAR('100 YEAR'!F262)-ข้อมูล!$C$5," ")</f>
        <v>78</v>
      </c>
      <c r="F262">
        <f>IFERROR(IF(C262="Jup",VLOOKUP(D262,สูตร!$E$1:$F$12,2,0),VLOOKUP(D262,สูตร!A:B,2,0)),"")</f>
        <v>60</v>
      </c>
      <c r="H262" t="str">
        <f>LEFT('100 YEAR'!C262,3)</f>
        <v xml:space="preserve">Hs </v>
      </c>
    </row>
    <row r="263" spans="1:8">
      <c r="A263" t="str">
        <f t="shared" si="6"/>
        <v xml:space="preserve">Jup Hs </v>
      </c>
      <c r="B263" t="str">
        <f t="shared" si="7"/>
        <v>78Jup</v>
      </c>
      <c r="C263" t="str">
        <f>LEFT('100 YEAR'!A263,3)</f>
        <v>Jup</v>
      </c>
      <c r="D263" t="str">
        <f>IF('100 YEAR'!C263&gt;0,'100 YEAR'!C263," ")</f>
        <v>Hs (2)</v>
      </c>
      <c r="E263">
        <f>IF('100 YEAR'!F263&gt;0,YEAR('100 YEAR'!F263)-ข้อมูล!$C$5," ")</f>
        <v>78</v>
      </c>
      <c r="F263">
        <f>IFERROR(IF(C263="Jup",VLOOKUP(D263,สูตร!$E$1:$F$12,2,0),VLOOKUP(D263,สูตร!A:B,2,0)),"")</f>
        <v>-45</v>
      </c>
      <c r="H263" t="str">
        <f>LEFT('100 YEAR'!C263,3)</f>
        <v xml:space="preserve">Hs </v>
      </c>
    </row>
    <row r="264" spans="1:8">
      <c r="A264" t="str">
        <f t="shared" si="6"/>
        <v xml:space="preserve">Sat Hs </v>
      </c>
      <c r="B264" t="str">
        <f t="shared" si="7"/>
        <v>78Sat</v>
      </c>
      <c r="C264" t="str">
        <f>LEFT('100 YEAR'!A264,3)</f>
        <v>Sat</v>
      </c>
      <c r="D264" t="str">
        <f>IF('100 YEAR'!C264&gt;0,'100 YEAR'!C264," ")</f>
        <v>Hs (8)</v>
      </c>
      <c r="E264">
        <f>IF('100 YEAR'!F264&gt;0,YEAR('100 YEAR'!F264)-ข้อมูล!$C$5," ")</f>
        <v>78</v>
      </c>
      <c r="F264">
        <f>IFERROR(IF(C264="Jup",VLOOKUP(D264,สูตร!$E$1:$F$12,2,0),VLOOKUP(D264,สูตร!A:B,2,0)),"")</f>
        <v>85</v>
      </c>
      <c r="H264" t="str">
        <f>LEFT('100 YEAR'!C264,3)</f>
        <v xml:space="preserve">Hs </v>
      </c>
    </row>
    <row r="265" spans="1:8">
      <c r="A265" t="str">
        <f t="shared" si="6"/>
        <v xml:space="preserve">Jup Hs </v>
      </c>
      <c r="B265" t="str">
        <f t="shared" si="7"/>
        <v>79Jup</v>
      </c>
      <c r="C265" t="str">
        <f>LEFT('100 YEAR'!A265,3)</f>
        <v>Jup</v>
      </c>
      <c r="D265" t="str">
        <f>IF('100 YEAR'!C265&gt;0,'100 YEAR'!C265," ")</f>
        <v>Hs (3)</v>
      </c>
      <c r="E265">
        <f>IF('100 YEAR'!F265&gt;0,YEAR('100 YEAR'!F265)-ข้อมูล!$C$5," ")</f>
        <v>79</v>
      </c>
      <c r="F265">
        <f>IFERROR(IF(C265="Jup",VLOOKUP(D265,สูตร!$E$1:$F$12,2,0),VLOOKUP(D265,สูตร!A:B,2,0)),"")</f>
        <v>-50</v>
      </c>
      <c r="H265" t="str">
        <f>LEFT('100 YEAR'!C265,3)</f>
        <v xml:space="preserve">Hs </v>
      </c>
    </row>
    <row r="266" spans="1:8">
      <c r="A266" t="str">
        <f t="shared" si="6"/>
        <v xml:space="preserve">Sat Hs </v>
      </c>
      <c r="B266" t="str">
        <f t="shared" si="7"/>
        <v>79Sat</v>
      </c>
      <c r="C266" t="str">
        <f>LEFT('100 YEAR'!A266,3)</f>
        <v>Sat</v>
      </c>
      <c r="D266" t="str">
        <f>IF('100 YEAR'!C266&gt;0,'100 YEAR'!C266," ")</f>
        <v>Hs (7)</v>
      </c>
      <c r="E266">
        <f>IF('100 YEAR'!F266&gt;0,YEAR('100 YEAR'!F266)-ข้อมูล!$C$5," ")</f>
        <v>79</v>
      </c>
      <c r="F266">
        <f>IFERROR(IF(C266="Jup",VLOOKUP(D266,สูตร!$E$1:$F$12,2,0),VLOOKUP(D266,สูตร!A:B,2,0)),"")</f>
        <v>60</v>
      </c>
      <c r="H266" t="str">
        <f>LEFT('100 YEAR'!C266,3)</f>
        <v xml:space="preserve">Hs </v>
      </c>
    </row>
    <row r="267" spans="1:8">
      <c r="A267" t="str">
        <f t="shared" si="6"/>
        <v xml:space="preserve">Mon Hs </v>
      </c>
      <c r="B267" t="str">
        <f t="shared" si="7"/>
        <v>79Mon</v>
      </c>
      <c r="C267" t="str">
        <f>LEFT('100 YEAR'!A267,3)</f>
        <v>Mon</v>
      </c>
      <c r="D267" t="str">
        <f>IF('100 YEAR'!C267&gt;0,'100 YEAR'!C267," ")</f>
        <v>Hs (3)</v>
      </c>
      <c r="E267">
        <f>IF('100 YEAR'!F267&gt;0,YEAR('100 YEAR'!F267)-ข้อมูล!$C$5," ")</f>
        <v>79</v>
      </c>
      <c r="F267">
        <f>IFERROR(IF(C267="Jup",VLOOKUP(D267,สูตร!$E$1:$F$12,2,0),VLOOKUP(D267,สูตร!A:B,2,0)),"")</f>
        <v>-100</v>
      </c>
      <c r="H267" t="str">
        <f>LEFT('100 YEAR'!C267,3)</f>
        <v xml:space="preserve">Hs </v>
      </c>
    </row>
    <row r="268" spans="1:8">
      <c r="A268" t="str">
        <f t="shared" ref="A268:A331" si="8">C268&amp;" "&amp;H268</f>
        <v xml:space="preserve">Jup Hs </v>
      </c>
      <c r="B268" t="str">
        <f t="shared" si="7"/>
        <v>79Jup</v>
      </c>
      <c r="C268" t="str">
        <f>LEFT('100 YEAR'!A268,3)</f>
        <v>Jup</v>
      </c>
      <c r="D268" t="str">
        <f>IF('100 YEAR'!C268&gt;0,'100 YEAR'!C268," ")</f>
        <v>Hs (4)</v>
      </c>
      <c r="E268">
        <f>IF('100 YEAR'!F268&gt;0,YEAR('100 YEAR'!F268)-ข้อมูล!$C$5," ")</f>
        <v>79</v>
      </c>
      <c r="F268">
        <f>IFERROR(IF(C268="Jup",VLOOKUP(D268,สูตร!$E$1:$F$12,2,0),VLOOKUP(D268,สูตร!A:B,2,0)),"")</f>
        <v>-45</v>
      </c>
      <c r="H268" t="str">
        <f>LEFT('100 YEAR'!C268,3)</f>
        <v xml:space="preserve">Hs </v>
      </c>
    </row>
    <row r="269" spans="1:8">
      <c r="A269" t="str">
        <f t="shared" si="8"/>
        <v xml:space="preserve">Sat Hs </v>
      </c>
      <c r="B269" t="str">
        <f t="shared" ref="B269:B332" si="9">IF(LEFT(D269,1)="P","---",E269&amp;C269)</f>
        <v>79Sat</v>
      </c>
      <c r="C269" t="str">
        <f>LEFT('100 YEAR'!A269,3)</f>
        <v>Sat</v>
      </c>
      <c r="D269" t="str">
        <f>IF('100 YEAR'!C269&gt;0,'100 YEAR'!C269," ")</f>
        <v>Hs (8)</v>
      </c>
      <c r="E269">
        <f>IF('100 YEAR'!F269&gt;0,YEAR('100 YEAR'!F269)-ข้อมูล!$C$5," ")</f>
        <v>79</v>
      </c>
      <c r="F269">
        <f>IFERROR(IF(C269="Jup",VLOOKUP(D269,สูตร!$E$1:$F$12,2,0),VLOOKUP(D269,สูตร!A:B,2,0)),"")</f>
        <v>85</v>
      </c>
      <c r="H269" t="str">
        <f>LEFT('100 YEAR'!C269,3)</f>
        <v xml:space="preserve">Hs </v>
      </c>
    </row>
    <row r="270" spans="1:8">
      <c r="A270" t="str">
        <f t="shared" si="8"/>
        <v xml:space="preserve">Jup Hs </v>
      </c>
      <c r="B270" t="str">
        <f t="shared" si="9"/>
        <v>80Jup</v>
      </c>
      <c r="C270" t="str">
        <f>LEFT('100 YEAR'!A270,3)</f>
        <v>Jup</v>
      </c>
      <c r="D270" t="str">
        <f>IF('100 YEAR'!C270&gt;0,'100 YEAR'!C270," ")</f>
        <v>Hs (3)</v>
      </c>
      <c r="E270">
        <f>IF('100 YEAR'!F270&gt;0,YEAR('100 YEAR'!F270)-ข้อมูล!$C$5," ")</f>
        <v>80</v>
      </c>
      <c r="F270">
        <f>IFERROR(IF(C270="Jup",VLOOKUP(D270,สูตร!$E$1:$F$12,2,0),VLOOKUP(D270,สูตร!A:B,2,0)),"")</f>
        <v>-50</v>
      </c>
      <c r="H270" t="str">
        <f>LEFT('100 YEAR'!C270,3)</f>
        <v xml:space="preserve">Hs </v>
      </c>
    </row>
    <row r="271" spans="1:8">
      <c r="A271" t="str">
        <f t="shared" si="8"/>
        <v xml:space="preserve">Jup Hs </v>
      </c>
      <c r="B271" t="str">
        <f t="shared" si="9"/>
        <v>80Jup</v>
      </c>
      <c r="C271" t="str">
        <f>LEFT('100 YEAR'!A271,3)</f>
        <v>Jup</v>
      </c>
      <c r="D271" t="str">
        <f>IF('100 YEAR'!C271&gt;0,'100 YEAR'!C271," ")</f>
        <v>Hs (4)</v>
      </c>
      <c r="E271">
        <f>IF('100 YEAR'!F271&gt;0,YEAR('100 YEAR'!F271)-ข้อมูล!$C$5," ")</f>
        <v>80</v>
      </c>
      <c r="F271">
        <f>IFERROR(IF(C271="Jup",VLOOKUP(D271,สูตร!$E$1:$F$12,2,0),VLOOKUP(D271,สูตร!A:B,2,0)),"")</f>
        <v>-45</v>
      </c>
      <c r="H271" t="str">
        <f>LEFT('100 YEAR'!C271,3)</f>
        <v xml:space="preserve">Hs </v>
      </c>
    </row>
    <row r="272" spans="1:8">
      <c r="A272" t="str">
        <f t="shared" si="8"/>
        <v xml:space="preserve">Jup Hs </v>
      </c>
      <c r="B272" t="str">
        <f t="shared" si="9"/>
        <v>80Jup</v>
      </c>
      <c r="C272" t="str">
        <f>LEFT('100 YEAR'!A272,3)</f>
        <v>Jup</v>
      </c>
      <c r="D272" t="str">
        <f>IF('100 YEAR'!C272&gt;0,'100 YEAR'!C272," ")</f>
        <v>Hs (5)</v>
      </c>
      <c r="E272">
        <f>IF('100 YEAR'!F272&gt;0,YEAR('100 YEAR'!F272)-ข้อมูล!$C$5," ")</f>
        <v>80</v>
      </c>
      <c r="F272">
        <f>IFERROR(IF(C272="Jup",VLOOKUP(D272,สูตร!$E$1:$F$12,2,0),VLOOKUP(D272,สูตร!A:B,2,0)),"")</f>
        <v>-30</v>
      </c>
      <c r="H272" t="str">
        <f>LEFT('100 YEAR'!C272,3)</f>
        <v xml:space="preserve">Hs </v>
      </c>
    </row>
    <row r="273" spans="1:8">
      <c r="A273" t="str">
        <f t="shared" si="8"/>
        <v xml:space="preserve">Mon Hs </v>
      </c>
      <c r="B273" t="str">
        <f t="shared" si="9"/>
        <v>81Mon</v>
      </c>
      <c r="C273" t="str">
        <f>LEFT('100 YEAR'!A273,3)</f>
        <v>Mon</v>
      </c>
      <c r="D273" t="str">
        <f>IF('100 YEAR'!C273&gt;0,'100 YEAR'!C273," ")</f>
        <v>Hs (4)</v>
      </c>
      <c r="E273">
        <f>IF('100 YEAR'!F273&gt;0,YEAR('100 YEAR'!F273)-ข้อมูล!$C$5," ")</f>
        <v>81</v>
      </c>
      <c r="F273">
        <f>IFERROR(IF(C273="Jup",VLOOKUP(D273,สูตร!$E$1:$F$12,2,0),VLOOKUP(D273,สูตร!A:B,2,0)),"")</f>
        <v>-85</v>
      </c>
      <c r="H273" t="str">
        <f>LEFT('100 YEAR'!C273,3)</f>
        <v xml:space="preserve">Hs </v>
      </c>
    </row>
    <row r="274" spans="1:8">
      <c r="A274" t="str">
        <f t="shared" si="8"/>
        <v xml:space="preserve">Jup Hs </v>
      </c>
      <c r="B274" t="str">
        <f t="shared" si="9"/>
        <v>81Jup</v>
      </c>
      <c r="C274" t="str">
        <f>LEFT('100 YEAR'!A274,3)</f>
        <v>Jup</v>
      </c>
      <c r="D274" t="str">
        <f>IF('100 YEAR'!C274&gt;0,'100 YEAR'!C274," ")</f>
        <v>Hs (6)</v>
      </c>
      <c r="E274">
        <f>IF('100 YEAR'!F274&gt;0,YEAR('100 YEAR'!F274)-ข้อมูล!$C$5," ")</f>
        <v>81</v>
      </c>
      <c r="F274">
        <f>IFERROR(IF(C274="Jup",VLOOKUP(D274,สูตร!$E$1:$F$12,2,0),VLOOKUP(D274,สูตร!A:B,2,0)),"")</f>
        <v>0</v>
      </c>
      <c r="H274" t="str">
        <f>LEFT('100 YEAR'!C274,3)</f>
        <v xml:space="preserve">Hs </v>
      </c>
    </row>
    <row r="275" spans="1:8">
      <c r="A275" t="str">
        <f t="shared" si="8"/>
        <v xml:space="preserve">Sat Hs </v>
      </c>
      <c r="B275" t="str">
        <f t="shared" si="9"/>
        <v>81Sat</v>
      </c>
      <c r="C275" t="str">
        <f>LEFT('100 YEAR'!A275,3)</f>
        <v>Sat</v>
      </c>
      <c r="D275" t="str">
        <f>IF('100 YEAR'!C275&gt;0,'100 YEAR'!C275," ")</f>
        <v>Hs (9)</v>
      </c>
      <c r="E275">
        <f>IF('100 YEAR'!F275&gt;0,YEAR('100 YEAR'!F275)-ข้อมูล!$C$5," ")</f>
        <v>81</v>
      </c>
      <c r="F275">
        <f>IFERROR(IF(C275="Jup",VLOOKUP(D275,สูตร!$E$1:$F$12,2,0),VLOOKUP(D275,สูตร!A:B,2,0)),"")</f>
        <v>100</v>
      </c>
      <c r="H275" t="str">
        <f>LEFT('100 YEAR'!C275,3)</f>
        <v xml:space="preserve">Hs </v>
      </c>
    </row>
    <row r="276" spans="1:8">
      <c r="A276" t="str">
        <f t="shared" si="8"/>
        <v xml:space="preserve">Jup Hs </v>
      </c>
      <c r="B276" t="str">
        <f t="shared" si="9"/>
        <v>82Jup</v>
      </c>
      <c r="C276" t="str">
        <f>LEFT('100 YEAR'!A276,3)</f>
        <v>Jup</v>
      </c>
      <c r="D276" t="str">
        <f>IF('100 YEAR'!C276&gt;0,'100 YEAR'!C276," ")</f>
        <v>Hs (7)</v>
      </c>
      <c r="E276">
        <f>IF('100 YEAR'!F276&gt;0,YEAR('100 YEAR'!F276)-ข้อมูล!$C$5," ")</f>
        <v>82</v>
      </c>
      <c r="F276">
        <f>IFERROR(IF(C276="Jup",VLOOKUP(D276,สูตร!$E$1:$F$12,2,0),VLOOKUP(D276,สูตร!A:B,2,0)),"")</f>
        <v>30</v>
      </c>
      <c r="H276" t="str">
        <f>LEFT('100 YEAR'!C276,3)</f>
        <v xml:space="preserve">Hs </v>
      </c>
    </row>
    <row r="277" spans="1:8">
      <c r="A277" t="str">
        <f t="shared" si="8"/>
        <v>Sat Pos</v>
      </c>
      <c r="B277" t="str">
        <f t="shared" si="9"/>
        <v>---</v>
      </c>
      <c r="C277" t="str">
        <f>LEFT('100 YEAR'!A277,3)</f>
        <v>Sat</v>
      </c>
      <c r="D277" t="str">
        <f>IF('100 YEAR'!C277&gt;0,'100 YEAR'!C277," ")</f>
        <v>Pos (9)</v>
      </c>
      <c r="E277">
        <f>IF('100 YEAR'!F277&gt;0,YEAR('100 YEAR'!F277)-ข้อมูล!$C$5," ")</f>
        <v>83</v>
      </c>
      <c r="F277" t="str">
        <f>IFERROR(IF(C277="Jup",VLOOKUP(D277,สูตร!$E$1:$F$12,2,0),VLOOKUP(D277,สูตร!A:B,2,0)),"")</f>
        <v>---</v>
      </c>
      <c r="H277" t="str">
        <f>LEFT('100 YEAR'!C277,3)</f>
        <v>Pos</v>
      </c>
    </row>
    <row r="278" spans="1:8">
      <c r="A278" t="str">
        <f t="shared" si="8"/>
        <v xml:space="preserve">Jup Hs </v>
      </c>
      <c r="B278" t="str">
        <f t="shared" si="9"/>
        <v>83Jup</v>
      </c>
      <c r="C278" t="str">
        <f>LEFT('100 YEAR'!A278,3)</f>
        <v>Jup</v>
      </c>
      <c r="D278" t="str">
        <f>IF('100 YEAR'!C278&gt;0,'100 YEAR'!C278," ")</f>
        <v>Hs (6)</v>
      </c>
      <c r="E278">
        <f>IF('100 YEAR'!F278&gt;0,YEAR('100 YEAR'!F278)-ข้อมูล!$C$5," ")</f>
        <v>83</v>
      </c>
      <c r="F278">
        <f>IFERROR(IF(C278="Jup",VLOOKUP(D278,สูตร!$E$1:$F$12,2,0),VLOOKUP(D278,สูตร!A:B,2,0)),"")</f>
        <v>0</v>
      </c>
      <c r="H278" t="str">
        <f>LEFT('100 YEAR'!C278,3)</f>
        <v xml:space="preserve">Hs </v>
      </c>
    </row>
    <row r="279" spans="1:8">
      <c r="A279" t="str">
        <f t="shared" si="8"/>
        <v>Sat Pos</v>
      </c>
      <c r="B279" t="str">
        <f t="shared" si="9"/>
        <v>---</v>
      </c>
      <c r="C279" t="str">
        <f>LEFT('100 YEAR'!A279,3)</f>
        <v>Sat</v>
      </c>
      <c r="D279" t="str">
        <f>IF('100 YEAR'!C279&gt;0,'100 YEAR'!C279," ")</f>
        <v>Pos (9)</v>
      </c>
      <c r="E279">
        <f>IF('100 YEAR'!F279&gt;0,YEAR('100 YEAR'!F279)-ข้อมูล!$C$5," ")</f>
        <v>83</v>
      </c>
      <c r="F279" t="str">
        <f>IFERROR(IF(C279="Jup",VLOOKUP(D279,สูตร!$E$1:$F$12,2,0),VLOOKUP(D279,สูตร!A:B,2,0)),"")</f>
        <v>---</v>
      </c>
      <c r="H279" t="str">
        <f>LEFT('100 YEAR'!C279,3)</f>
        <v>Pos</v>
      </c>
    </row>
    <row r="280" spans="1:8">
      <c r="A280" t="str">
        <f t="shared" si="8"/>
        <v xml:space="preserve">Jup Hs </v>
      </c>
      <c r="B280" t="str">
        <f t="shared" si="9"/>
        <v>83Jup</v>
      </c>
      <c r="C280" t="str">
        <f>LEFT('100 YEAR'!A280,3)</f>
        <v>Jup</v>
      </c>
      <c r="D280" t="str">
        <f>IF('100 YEAR'!C280&gt;0,'100 YEAR'!C280," ")</f>
        <v>Hs (7)</v>
      </c>
      <c r="E280">
        <f>IF('100 YEAR'!F280&gt;0,YEAR('100 YEAR'!F280)-ข้อมูล!$C$5," ")</f>
        <v>83</v>
      </c>
      <c r="F280">
        <f>IFERROR(IF(C280="Jup",VLOOKUP(D280,สูตร!$E$1:$F$12,2,0),VLOOKUP(D280,สูตร!A:B,2,0)),"")</f>
        <v>30</v>
      </c>
      <c r="H280" t="str">
        <f>LEFT('100 YEAR'!C280,3)</f>
        <v xml:space="preserve">Hs </v>
      </c>
    </row>
    <row r="281" spans="1:8">
      <c r="A281" t="str">
        <f t="shared" si="8"/>
        <v xml:space="preserve">Mon Hs </v>
      </c>
      <c r="B281" t="str">
        <f t="shared" si="9"/>
        <v>83Mon</v>
      </c>
      <c r="C281" t="str">
        <f>LEFT('100 YEAR'!A281,3)</f>
        <v>Mon</v>
      </c>
      <c r="D281" t="str">
        <f>IF('100 YEAR'!C281&gt;0,'100 YEAR'!C281," ")</f>
        <v>Hs (5)</v>
      </c>
      <c r="E281">
        <f>IF('100 YEAR'!F281&gt;0,YEAR('100 YEAR'!F281)-ข้อมูล!$C$5," ")</f>
        <v>83</v>
      </c>
      <c r="F281">
        <f>IFERROR(IF(C281="Jup",VLOOKUP(D281,สูตร!$E$1:$F$12,2,0),VLOOKUP(D281,สูตร!A:B,2,0)),"")</f>
        <v>-60</v>
      </c>
      <c r="H281" t="str">
        <f>LEFT('100 YEAR'!C281,3)</f>
        <v xml:space="preserve">Hs </v>
      </c>
    </row>
    <row r="282" spans="1:8">
      <c r="A282" t="str">
        <f t="shared" si="8"/>
        <v>Sat Pos</v>
      </c>
      <c r="B282" t="str">
        <f t="shared" si="9"/>
        <v>---</v>
      </c>
      <c r="C282" t="str">
        <f>LEFT('100 YEAR'!A282,3)</f>
        <v>Sat</v>
      </c>
      <c r="D282" t="str">
        <f>IF('100 YEAR'!C282&gt;0,'100 YEAR'!C282," ")</f>
        <v>Pos (9)</v>
      </c>
      <c r="E282">
        <f>IF('100 YEAR'!F282&gt;0,YEAR('100 YEAR'!F282)-ข้อมูล!$C$5," ")</f>
        <v>83</v>
      </c>
      <c r="F282" t="str">
        <f>IFERROR(IF(C282="Jup",VLOOKUP(D282,สูตร!$E$1:$F$12,2,0),VLOOKUP(D282,สูตร!A:B,2,0)),"")</f>
        <v>---</v>
      </c>
      <c r="H282" t="str">
        <f>LEFT('100 YEAR'!C282,3)</f>
        <v>Pos</v>
      </c>
    </row>
    <row r="283" spans="1:8">
      <c r="A283" t="str">
        <f t="shared" si="8"/>
        <v xml:space="preserve">Jup Hs </v>
      </c>
      <c r="B283" t="str">
        <f t="shared" si="9"/>
        <v>84Jup</v>
      </c>
      <c r="C283" t="str">
        <f>LEFT('100 YEAR'!A283,3)</f>
        <v>Jup</v>
      </c>
      <c r="D283" t="str">
        <f>IF('100 YEAR'!C283&gt;0,'100 YEAR'!C283," ")</f>
        <v>Hs (8)</v>
      </c>
      <c r="E283">
        <f>IF('100 YEAR'!F283&gt;0,YEAR('100 YEAR'!F283)-ข้อมูล!$C$5," ")</f>
        <v>84</v>
      </c>
      <c r="F283">
        <f>IFERROR(IF(C283="Jup",VLOOKUP(D283,สูตร!$E$1:$F$12,2,0),VLOOKUP(D283,สูตร!A:B,2,0)),"")</f>
        <v>45</v>
      </c>
      <c r="H283" t="str">
        <f>LEFT('100 YEAR'!C283,3)</f>
        <v xml:space="preserve">Hs </v>
      </c>
    </row>
    <row r="284" spans="1:8">
      <c r="A284" t="str">
        <f t="shared" si="8"/>
        <v xml:space="preserve">Sat Hs </v>
      </c>
      <c r="B284" t="str">
        <f t="shared" si="9"/>
        <v>84Sat</v>
      </c>
      <c r="C284" t="str">
        <f>LEFT('100 YEAR'!A284,3)</f>
        <v>Sat</v>
      </c>
      <c r="D284" t="str">
        <f>IF('100 YEAR'!C284&gt;0,'100 YEAR'!C284," ")</f>
        <v>Hs (10)</v>
      </c>
      <c r="E284">
        <f>IF('100 YEAR'!F284&gt;0,YEAR('100 YEAR'!F284)-ข้อมูล!$C$5," ")</f>
        <v>84</v>
      </c>
      <c r="F284">
        <f>IFERROR(IF(C284="Jup",VLOOKUP(D284,สูตร!$E$1:$F$12,2,0),VLOOKUP(D284,สูตร!A:B,2,0)),"")</f>
        <v>85</v>
      </c>
      <c r="H284" t="str">
        <f>LEFT('100 YEAR'!C284,3)</f>
        <v xml:space="preserve">Hs </v>
      </c>
    </row>
    <row r="285" spans="1:8">
      <c r="A285" t="str">
        <f t="shared" si="8"/>
        <v xml:space="preserve">Jup Hs </v>
      </c>
      <c r="B285" t="str">
        <f t="shared" si="9"/>
        <v>84Jup</v>
      </c>
      <c r="C285" t="str">
        <f>LEFT('100 YEAR'!A285,3)</f>
        <v>Jup</v>
      </c>
      <c r="D285" t="str">
        <f>IF('100 YEAR'!C285&gt;0,'100 YEAR'!C285," ")</f>
        <v>Hs (7)</v>
      </c>
      <c r="E285">
        <f>IF('100 YEAR'!F285&gt;0,YEAR('100 YEAR'!F285)-ข้อมูล!$C$5," ")</f>
        <v>84</v>
      </c>
      <c r="F285">
        <f>IFERROR(IF(C285="Jup",VLOOKUP(D285,สูตร!$E$1:$F$12,2,0),VLOOKUP(D285,สูตร!A:B,2,0)),"")</f>
        <v>30</v>
      </c>
      <c r="H285" t="str">
        <f>LEFT('100 YEAR'!C285,3)</f>
        <v xml:space="preserve">Hs </v>
      </c>
    </row>
    <row r="286" spans="1:8">
      <c r="A286" t="str">
        <f t="shared" si="8"/>
        <v xml:space="preserve">Sat Hs </v>
      </c>
      <c r="B286" t="str">
        <f t="shared" si="9"/>
        <v>84Sat</v>
      </c>
      <c r="C286" t="str">
        <f>LEFT('100 YEAR'!A286,3)</f>
        <v>Sat</v>
      </c>
      <c r="D286" t="str">
        <f>IF('100 YEAR'!C286&gt;0,'100 YEAR'!C286," ")</f>
        <v>Hs (9)</v>
      </c>
      <c r="E286">
        <f>IF('100 YEAR'!F286&gt;0,YEAR('100 YEAR'!F286)-ข้อมูล!$C$5," ")</f>
        <v>84</v>
      </c>
      <c r="F286">
        <f>IFERROR(IF(C286="Jup",VLOOKUP(D286,สูตร!$E$1:$F$12,2,0),VLOOKUP(D286,สูตร!A:B,2,0)),"")</f>
        <v>100</v>
      </c>
      <c r="H286" t="str">
        <f>LEFT('100 YEAR'!C286,3)</f>
        <v xml:space="preserve">Hs </v>
      </c>
    </row>
    <row r="287" spans="1:8">
      <c r="A287" t="str">
        <f t="shared" si="8"/>
        <v xml:space="preserve">Jup Hs </v>
      </c>
      <c r="B287" t="str">
        <f t="shared" si="9"/>
        <v>84Jup</v>
      </c>
      <c r="C287" t="str">
        <f>LEFT('100 YEAR'!A287,3)</f>
        <v>Jup</v>
      </c>
      <c r="D287" t="str">
        <f>IF('100 YEAR'!C287&gt;0,'100 YEAR'!C287," ")</f>
        <v>Hs (8)</v>
      </c>
      <c r="E287">
        <f>IF('100 YEAR'!F287&gt;0,YEAR('100 YEAR'!F287)-ข้อมูล!$C$5," ")</f>
        <v>84</v>
      </c>
      <c r="F287">
        <f>IFERROR(IF(C287="Jup",VLOOKUP(D287,สูตร!$E$1:$F$12,2,0),VLOOKUP(D287,สูตร!A:B,2,0)),"")</f>
        <v>45</v>
      </c>
      <c r="H287" t="str">
        <f>LEFT('100 YEAR'!C287,3)</f>
        <v xml:space="preserve">Hs </v>
      </c>
    </row>
    <row r="288" spans="1:8">
      <c r="A288" t="str">
        <f t="shared" si="8"/>
        <v xml:space="preserve">Sat Hs </v>
      </c>
      <c r="B288" t="str">
        <f t="shared" si="9"/>
        <v>84Sat</v>
      </c>
      <c r="C288" t="str">
        <f>LEFT('100 YEAR'!A288,3)</f>
        <v>Sat</v>
      </c>
      <c r="D288" t="str">
        <f>IF('100 YEAR'!C288&gt;0,'100 YEAR'!C288," ")</f>
        <v>Hs (10)</v>
      </c>
      <c r="E288">
        <f>IF('100 YEAR'!F288&gt;0,YEAR('100 YEAR'!F288)-ข้อมูล!$C$5," ")</f>
        <v>84</v>
      </c>
      <c r="F288">
        <f>IFERROR(IF(C288="Jup",VLOOKUP(D288,สูตร!$E$1:$F$12,2,0),VLOOKUP(D288,สูตร!A:B,2,0)),"")</f>
        <v>85</v>
      </c>
      <c r="H288" t="str">
        <f>LEFT('100 YEAR'!C288,3)</f>
        <v xml:space="preserve">Hs </v>
      </c>
    </row>
    <row r="289" spans="1:8">
      <c r="A289" t="str">
        <f t="shared" si="8"/>
        <v xml:space="preserve">Jup Hs </v>
      </c>
      <c r="B289" t="str">
        <f t="shared" si="9"/>
        <v>85Jup</v>
      </c>
      <c r="C289" t="str">
        <f>LEFT('100 YEAR'!A289,3)</f>
        <v>Jup</v>
      </c>
      <c r="D289" t="str">
        <f>IF('100 YEAR'!C289&gt;0,'100 YEAR'!C289," ")</f>
        <v>Hs (9)</v>
      </c>
      <c r="E289">
        <f>IF('100 YEAR'!F289&gt;0,YEAR('100 YEAR'!F289)-ข้อมูล!$C$5," ")</f>
        <v>85</v>
      </c>
      <c r="F289">
        <f>IFERROR(IF(C289="Jup",VLOOKUP(D289,สูตร!$E$1:$F$12,2,0),VLOOKUP(D289,สูตร!A:B,2,0)),"")</f>
        <v>50</v>
      </c>
      <c r="H289" t="str">
        <f>LEFT('100 YEAR'!C289,3)</f>
        <v xml:space="preserve">Hs </v>
      </c>
    </row>
    <row r="290" spans="1:8">
      <c r="A290" t="str">
        <f t="shared" si="8"/>
        <v xml:space="preserve">Jup Hs </v>
      </c>
      <c r="B290" t="str">
        <f t="shared" si="9"/>
        <v>85Jup</v>
      </c>
      <c r="C290" t="str">
        <f>LEFT('100 YEAR'!A290,3)</f>
        <v>Jup</v>
      </c>
      <c r="D290" t="str">
        <f>IF('100 YEAR'!C290&gt;0,'100 YEAR'!C290," ")</f>
        <v>Hs (8)</v>
      </c>
      <c r="E290">
        <f>IF('100 YEAR'!F290&gt;0,YEAR('100 YEAR'!F290)-ข้อมูล!$C$5," ")</f>
        <v>85</v>
      </c>
      <c r="F290">
        <f>IFERROR(IF(C290="Jup",VLOOKUP(D290,สูตร!$E$1:$F$12,2,0),VLOOKUP(D290,สูตร!A:B,2,0)),"")</f>
        <v>45</v>
      </c>
      <c r="H290" t="str">
        <f>LEFT('100 YEAR'!C290,3)</f>
        <v xml:space="preserve">Hs </v>
      </c>
    </row>
    <row r="291" spans="1:8">
      <c r="A291" t="str">
        <f t="shared" si="8"/>
        <v xml:space="preserve">Jup Hs </v>
      </c>
      <c r="B291" t="str">
        <f t="shared" si="9"/>
        <v>85Jup</v>
      </c>
      <c r="C291" t="str">
        <f>LEFT('100 YEAR'!A291,3)</f>
        <v>Jup</v>
      </c>
      <c r="D291" t="str">
        <f>IF('100 YEAR'!C291&gt;0,'100 YEAR'!C291," ")</f>
        <v>Hs (9)</v>
      </c>
      <c r="E291">
        <f>IF('100 YEAR'!F291&gt;0,YEAR('100 YEAR'!F291)-ข้อมูล!$C$5," ")</f>
        <v>85</v>
      </c>
      <c r="F291">
        <f>IFERROR(IF(C291="Jup",VLOOKUP(D291,สูตร!$E$1:$F$12,2,0),VLOOKUP(D291,สูตร!A:B,2,0)),"")</f>
        <v>50</v>
      </c>
      <c r="H291" t="str">
        <f>LEFT('100 YEAR'!C291,3)</f>
        <v xml:space="preserve">Hs </v>
      </c>
    </row>
    <row r="292" spans="1:8">
      <c r="A292" t="str">
        <f t="shared" si="8"/>
        <v xml:space="preserve">Mon Hs </v>
      </c>
      <c r="B292" t="str">
        <f t="shared" si="9"/>
        <v>85Mon</v>
      </c>
      <c r="C292" t="str">
        <f>LEFT('100 YEAR'!A292,3)</f>
        <v>Mon</v>
      </c>
      <c r="D292" t="str">
        <f>IF('100 YEAR'!C292&gt;0,'100 YEAR'!C292," ")</f>
        <v>Hs (6)</v>
      </c>
      <c r="E292">
        <f>IF('100 YEAR'!F292&gt;0,YEAR('100 YEAR'!F292)-ข้อมูล!$C$5," ")</f>
        <v>85</v>
      </c>
      <c r="F292">
        <f>IFERROR(IF(C292="Jup",VLOOKUP(D292,สูตร!$E$1:$F$12,2,0),VLOOKUP(D292,สูตร!A:B,2,0)),"")</f>
        <v>0</v>
      </c>
      <c r="H292" t="str">
        <f>LEFT('100 YEAR'!C292,3)</f>
        <v xml:space="preserve">Hs </v>
      </c>
    </row>
    <row r="293" spans="1:8">
      <c r="A293" t="str">
        <f t="shared" si="8"/>
        <v>Jup Pos</v>
      </c>
      <c r="B293" t="str">
        <f t="shared" si="9"/>
        <v>---</v>
      </c>
      <c r="C293" t="str">
        <f>LEFT('100 YEAR'!A293,3)</f>
        <v>Jup</v>
      </c>
      <c r="D293" t="str">
        <f>IF('100 YEAR'!C293&gt;0,'100 YEAR'!C293," ")</f>
        <v>Pos (9)</v>
      </c>
      <c r="E293">
        <f>IF('100 YEAR'!F293&gt;0,YEAR('100 YEAR'!F293)-ข้อมูล!$C$5," ")</f>
        <v>85</v>
      </c>
      <c r="F293" t="str">
        <f>IFERROR(IF(C293="Jup",VLOOKUP(D293,สูตร!$E$1:$F$12,2,0),VLOOKUP(D293,สูตร!A:B,2,0)),"")</f>
        <v/>
      </c>
      <c r="H293" t="str">
        <f>LEFT('100 YEAR'!C293,3)</f>
        <v>Pos</v>
      </c>
    </row>
    <row r="294" spans="1:8">
      <c r="A294" t="str">
        <f t="shared" si="8"/>
        <v xml:space="preserve">Jup Hs </v>
      </c>
      <c r="B294" t="str">
        <f t="shared" si="9"/>
        <v>86Jup</v>
      </c>
      <c r="C294" t="str">
        <f>LEFT('100 YEAR'!A294,3)</f>
        <v>Jup</v>
      </c>
      <c r="D294" t="str">
        <f>IF('100 YEAR'!C294&gt;0,'100 YEAR'!C294," ")</f>
        <v>Hs (10)</v>
      </c>
      <c r="E294">
        <f>IF('100 YEAR'!F294&gt;0,YEAR('100 YEAR'!F294)-ข้อมูล!$C$5," ")</f>
        <v>86</v>
      </c>
      <c r="F294">
        <f>IFERROR(IF(C294="Jup",VLOOKUP(D294,สูตร!$E$1:$F$12,2,0),VLOOKUP(D294,สูตร!A:B,2,0)),"")</f>
        <v>45</v>
      </c>
      <c r="H294" t="str">
        <f>LEFT('100 YEAR'!C294,3)</f>
        <v xml:space="preserve">Hs </v>
      </c>
    </row>
    <row r="295" spans="1:8">
      <c r="A295" t="str">
        <f t="shared" si="8"/>
        <v xml:space="preserve">Sat Hs </v>
      </c>
      <c r="B295" t="str">
        <f t="shared" si="9"/>
        <v>86Sat</v>
      </c>
      <c r="C295" t="str">
        <f>LEFT('100 YEAR'!A295,3)</f>
        <v>Sat</v>
      </c>
      <c r="D295" t="str">
        <f>IF('100 YEAR'!C295&gt;0,'100 YEAR'!C295," ")</f>
        <v>Hs (11)</v>
      </c>
      <c r="E295">
        <f>IF('100 YEAR'!F295&gt;0,YEAR('100 YEAR'!F295)-ข้อมูล!$C$5," ")</f>
        <v>86</v>
      </c>
      <c r="F295">
        <f>IFERROR(IF(C295="Jup",VLOOKUP(D295,สูตร!$E$1:$F$12,2,0),VLOOKUP(D295,สูตร!A:B,2,0)),"")</f>
        <v>60</v>
      </c>
      <c r="H295" t="str">
        <f>LEFT('100 YEAR'!C295,3)</f>
        <v xml:space="preserve">Hs </v>
      </c>
    </row>
    <row r="296" spans="1:8">
      <c r="A296" t="str">
        <f t="shared" si="8"/>
        <v xml:space="preserve">Sat Hs </v>
      </c>
      <c r="B296" t="str">
        <f t="shared" si="9"/>
        <v>86Sat</v>
      </c>
      <c r="C296" t="str">
        <f>LEFT('100 YEAR'!A296,3)</f>
        <v>Sat</v>
      </c>
      <c r="D296" t="str">
        <f>IF('100 YEAR'!C296&gt;0,'100 YEAR'!C296," ")</f>
        <v>Hs (10)</v>
      </c>
      <c r="E296">
        <f>IF('100 YEAR'!F296&gt;0,YEAR('100 YEAR'!F296)-ข้อมูล!$C$5," ")</f>
        <v>86</v>
      </c>
      <c r="F296">
        <f>IFERROR(IF(C296="Jup",VLOOKUP(D296,สูตร!$E$1:$F$12,2,0),VLOOKUP(D296,สูตร!A:B,2,0)),"")</f>
        <v>85</v>
      </c>
      <c r="H296" t="str">
        <f>LEFT('100 YEAR'!C296,3)</f>
        <v xml:space="preserve">Hs </v>
      </c>
    </row>
    <row r="297" spans="1:8">
      <c r="A297" t="str">
        <f t="shared" si="8"/>
        <v xml:space="preserve">Sat Hs </v>
      </c>
      <c r="B297" t="str">
        <f t="shared" si="9"/>
        <v>86Sat</v>
      </c>
      <c r="C297" t="str">
        <f>LEFT('100 YEAR'!A297,3)</f>
        <v>Sat</v>
      </c>
      <c r="D297" t="str">
        <f>IF('100 YEAR'!C297&gt;0,'100 YEAR'!C297," ")</f>
        <v>Hs (11)</v>
      </c>
      <c r="E297">
        <f>IF('100 YEAR'!F297&gt;0,YEAR('100 YEAR'!F297)-ข้อมูล!$C$5," ")</f>
        <v>86</v>
      </c>
      <c r="F297">
        <f>IFERROR(IF(C297="Jup",VLOOKUP(D297,สูตร!$E$1:$F$12,2,0),VLOOKUP(D297,สูตร!A:B,2,0)),"")</f>
        <v>60</v>
      </c>
      <c r="H297" t="str">
        <f>LEFT('100 YEAR'!C297,3)</f>
        <v xml:space="preserve">Hs </v>
      </c>
    </row>
    <row r="298" spans="1:8">
      <c r="A298" t="str">
        <f t="shared" si="8"/>
        <v xml:space="preserve"> </v>
      </c>
      <c r="B298" t="str">
        <f t="shared" si="9"/>
        <v xml:space="preserve"> </v>
      </c>
      <c r="C298" t="str">
        <f>LEFT('100 YEAR'!A298,3)</f>
        <v/>
      </c>
      <c r="D298" t="str">
        <f>IF('100 YEAR'!C298&gt;0,'100 YEAR'!C298," ")</f>
        <v xml:space="preserve"> </v>
      </c>
      <c r="E298" t="str">
        <f>IF('100 YEAR'!F298&gt;0,YEAR('100 YEAR'!F298)-ข้อมูล!$C$5," ")</f>
        <v xml:space="preserve"> </v>
      </c>
      <c r="F298" t="str">
        <f>IFERROR(IF(C298="Jup",VLOOKUP(D298,สูตร!$E$1:$F$12,2,0),VLOOKUP(D298,สูตร!A:B,2,0)),"")</f>
        <v/>
      </c>
      <c r="H298" t="str">
        <f>LEFT('100 YEAR'!C298,3)</f>
        <v/>
      </c>
    </row>
    <row r="299" spans="1:8">
      <c r="A299" t="str">
        <f t="shared" si="8"/>
        <v xml:space="preserve">Jup Hs </v>
      </c>
      <c r="B299" t="str">
        <f t="shared" si="9"/>
        <v>87Jup</v>
      </c>
      <c r="C299" t="str">
        <f>LEFT('100 YEAR'!A299,3)</f>
        <v>Jup</v>
      </c>
      <c r="D299" t="str">
        <f>IF('100 YEAR'!C299&gt;0,'100 YEAR'!C299," ")</f>
        <v>Hs (11)</v>
      </c>
      <c r="E299">
        <f>IF('100 YEAR'!F299&gt;0,YEAR('100 YEAR'!F299)-ข้อมูล!$C$5," ")</f>
        <v>87</v>
      </c>
      <c r="F299">
        <f>IFERROR(IF(C299="Jup",VLOOKUP(D299,สูตร!$E$1:$F$12,2,0),VLOOKUP(D299,สูตร!A:B,2,0)),"")</f>
        <v>30</v>
      </c>
      <c r="H299" t="str">
        <f>LEFT('100 YEAR'!C299,3)</f>
        <v xml:space="preserve">Hs </v>
      </c>
    </row>
    <row r="300" spans="1:8">
      <c r="A300" t="str">
        <f t="shared" si="8"/>
        <v xml:space="preserve">Jup Hs </v>
      </c>
      <c r="B300" t="str">
        <f t="shared" si="9"/>
        <v>88Jup</v>
      </c>
      <c r="C300" t="str">
        <f>LEFT('100 YEAR'!A300,3)</f>
        <v>Jup</v>
      </c>
      <c r="D300" t="str">
        <f>IF('100 YEAR'!C300&gt;0,'100 YEAR'!C300," ")</f>
        <v>Hs (12)</v>
      </c>
      <c r="E300">
        <f>IF('100 YEAR'!F300&gt;0,YEAR('100 YEAR'!F300)-ข้อมูล!$C$5," ")</f>
        <v>88</v>
      </c>
      <c r="F300">
        <f>IFERROR(IF(C300="Jup",VLOOKUP(D300,สูตร!$E$1:$F$12,2,0),VLOOKUP(D300,สูตร!A:B,2,0)),"")</f>
        <v>0</v>
      </c>
      <c r="H300" t="str">
        <f>LEFT('100 YEAR'!C300,3)</f>
        <v xml:space="preserve">Hs </v>
      </c>
    </row>
    <row r="301" spans="1:8">
      <c r="A301" t="str">
        <f t="shared" si="8"/>
        <v xml:space="preserve">Mon Hs </v>
      </c>
      <c r="B301" t="str">
        <f t="shared" si="9"/>
        <v>88Mon</v>
      </c>
      <c r="C301" t="str">
        <f>LEFT('100 YEAR'!A301,3)</f>
        <v>Mon</v>
      </c>
      <c r="D301" t="str">
        <f>IF('100 YEAR'!C301&gt;0,'100 YEAR'!C301," ")</f>
        <v>Hs (7)</v>
      </c>
      <c r="E301">
        <f>IF('100 YEAR'!F301&gt;0,YEAR('100 YEAR'!F301)-ข้อมูล!$C$5," ")</f>
        <v>88</v>
      </c>
      <c r="F301">
        <f>IFERROR(IF(C301="Jup",VLOOKUP(D301,สูตร!$E$1:$F$12,2,0),VLOOKUP(D301,สูตร!A:B,2,0)),"")</f>
        <v>60</v>
      </c>
      <c r="H301" t="str">
        <f>LEFT('100 YEAR'!C301,3)</f>
        <v xml:space="preserve">Hs </v>
      </c>
    </row>
    <row r="302" spans="1:8">
      <c r="A302" t="str">
        <f t="shared" si="8"/>
        <v xml:space="preserve">Sat Hs </v>
      </c>
      <c r="B302" t="str">
        <f t="shared" si="9"/>
        <v>89Sat</v>
      </c>
      <c r="C302" t="str">
        <f>LEFT('100 YEAR'!A302,3)</f>
        <v>Sat</v>
      </c>
      <c r="D302" t="str">
        <f>IF('100 YEAR'!C302&gt;0,'100 YEAR'!C302," ")</f>
        <v>Hs (12)</v>
      </c>
      <c r="E302">
        <f>IF('100 YEAR'!F302&gt;0,YEAR('100 YEAR'!F302)-ข้อมูล!$C$5," ")</f>
        <v>89</v>
      </c>
      <c r="F302">
        <f>IFERROR(IF(C302="Jup",VLOOKUP(D302,สูตร!$E$1:$F$12,2,0),VLOOKUP(D302,สูตร!A:B,2,0)),"")</f>
        <v>0</v>
      </c>
      <c r="H302" t="str">
        <f>LEFT('100 YEAR'!C302,3)</f>
        <v xml:space="preserve">Hs </v>
      </c>
    </row>
    <row r="303" spans="1:8">
      <c r="A303" t="str">
        <f t="shared" si="8"/>
        <v xml:space="preserve">Jup Hs </v>
      </c>
      <c r="B303" t="str">
        <f t="shared" si="9"/>
        <v>89Jup</v>
      </c>
      <c r="C303" t="str">
        <f>LEFT('100 YEAR'!A303,3)</f>
        <v>Jup</v>
      </c>
      <c r="D303" t="str">
        <f>IF('100 YEAR'!C303&gt;0,'100 YEAR'!C303," ")</f>
        <v>Hs (1)</v>
      </c>
      <c r="E303">
        <f>IF('100 YEAR'!F303&gt;0,YEAR('100 YEAR'!F303)-ข้อมูล!$C$5," ")</f>
        <v>89</v>
      </c>
      <c r="F303">
        <f>IFERROR(IF(C303="Jup",VLOOKUP(D303,สูตร!$E$1:$F$12,2,0),VLOOKUP(D303,สูตร!A:B,2,0)),"")</f>
        <v>-30</v>
      </c>
      <c r="H303" t="str">
        <f>LEFT('100 YEAR'!C303,3)</f>
        <v xml:space="preserve">Hs </v>
      </c>
    </row>
    <row r="304" spans="1:8">
      <c r="A304" t="str">
        <f t="shared" si="8"/>
        <v xml:space="preserve">Jup Hs </v>
      </c>
      <c r="B304" t="str">
        <f t="shared" si="9"/>
        <v>90Jup</v>
      </c>
      <c r="C304" t="str">
        <f>LEFT('100 YEAR'!A304,3)</f>
        <v>Jup</v>
      </c>
      <c r="D304" t="str">
        <f>IF('100 YEAR'!C304&gt;0,'100 YEAR'!C304," ")</f>
        <v>Hs (2)</v>
      </c>
      <c r="E304">
        <f>IF('100 YEAR'!F304&gt;0,YEAR('100 YEAR'!F304)-ข้อมูล!$C$5," ")</f>
        <v>90</v>
      </c>
      <c r="F304">
        <f>IFERROR(IF(C304="Jup",VLOOKUP(D304,สูตร!$E$1:$F$12,2,0),VLOOKUP(D304,สูตร!A:B,2,0)),"")</f>
        <v>-45</v>
      </c>
      <c r="H304" t="str">
        <f>LEFT('100 YEAR'!C304,3)</f>
        <v xml:space="preserve">Hs </v>
      </c>
    </row>
    <row r="305" spans="1:8">
      <c r="A305" t="str">
        <f t="shared" si="8"/>
        <v xml:space="preserve">Mon Hs </v>
      </c>
      <c r="B305" t="str">
        <f t="shared" si="9"/>
        <v>90Mon</v>
      </c>
      <c r="C305" t="str">
        <f>LEFT('100 YEAR'!A305,3)</f>
        <v>Mon</v>
      </c>
      <c r="D305" t="str">
        <f>IF('100 YEAR'!C305&gt;0,'100 YEAR'!C305," ")</f>
        <v>Hs (8)</v>
      </c>
      <c r="E305">
        <f>IF('100 YEAR'!F305&gt;0,YEAR('100 YEAR'!F305)-ข้อมูล!$C$5," ")</f>
        <v>90</v>
      </c>
      <c r="F305">
        <f>IFERROR(IF(C305="Jup",VLOOKUP(D305,สูตร!$E$1:$F$12,2,0),VLOOKUP(D305,สูตร!A:B,2,0)),"")</f>
        <v>85</v>
      </c>
      <c r="H305" t="str">
        <f>LEFT('100 YEAR'!C305,3)</f>
        <v xml:space="preserve">Hs </v>
      </c>
    </row>
    <row r="306" spans="1:8">
      <c r="A306" t="str">
        <f t="shared" si="8"/>
        <v xml:space="preserve">Jup Hs </v>
      </c>
      <c r="B306" t="str">
        <f t="shared" si="9"/>
        <v>90Jup</v>
      </c>
      <c r="C306" t="str">
        <f>LEFT('100 YEAR'!A306,3)</f>
        <v>Jup</v>
      </c>
      <c r="D306" t="str">
        <f>IF('100 YEAR'!C306&gt;0,'100 YEAR'!C306," ")</f>
        <v>Hs (3)</v>
      </c>
      <c r="E306">
        <f>IF('100 YEAR'!F306&gt;0,YEAR('100 YEAR'!F306)-ข้อมูล!$C$5," ")</f>
        <v>90</v>
      </c>
      <c r="F306">
        <f>IFERROR(IF(C306="Jup",VLOOKUP(D306,สูตร!$E$1:$F$12,2,0),VLOOKUP(D306,สูตร!A:B,2,0)),"")</f>
        <v>-50</v>
      </c>
      <c r="H306" t="str">
        <f>LEFT('100 YEAR'!C306,3)</f>
        <v xml:space="preserve">Hs </v>
      </c>
    </row>
    <row r="307" spans="1:8">
      <c r="A307" t="str">
        <f t="shared" si="8"/>
        <v xml:space="preserve">Jup Hs </v>
      </c>
      <c r="B307" t="str">
        <f t="shared" si="9"/>
        <v>90Jup</v>
      </c>
      <c r="C307" t="str">
        <f>LEFT('100 YEAR'!A307,3)</f>
        <v>Jup</v>
      </c>
      <c r="D307" t="str">
        <f>IF('100 YEAR'!C307&gt;0,'100 YEAR'!C307," ")</f>
        <v>Hs (2)</v>
      </c>
      <c r="E307">
        <f>IF('100 YEAR'!F307&gt;0,YEAR('100 YEAR'!F307)-ข้อมูล!$C$5," ")</f>
        <v>90</v>
      </c>
      <c r="F307">
        <f>IFERROR(IF(C307="Jup",VLOOKUP(D307,สูตร!$E$1:$F$12,2,0),VLOOKUP(D307,สูตร!A:B,2,0)),"")</f>
        <v>-45</v>
      </c>
      <c r="H307" t="str">
        <f>LEFT('100 YEAR'!C307,3)</f>
        <v xml:space="preserve">Hs </v>
      </c>
    </row>
    <row r="308" spans="1:8">
      <c r="A308" t="str">
        <f t="shared" si="8"/>
        <v xml:space="preserve">Jup Hs </v>
      </c>
      <c r="B308" t="str">
        <f t="shared" si="9"/>
        <v>91Jup</v>
      </c>
      <c r="C308" t="str">
        <f>LEFT('100 YEAR'!A308,3)</f>
        <v>Jup</v>
      </c>
      <c r="D308" t="str">
        <f>IF('100 YEAR'!C308&gt;0,'100 YEAR'!C308," ")</f>
        <v>Hs (3)</v>
      </c>
      <c r="E308">
        <f>IF('100 YEAR'!F308&gt;0,YEAR('100 YEAR'!F308)-ข้อมูล!$C$5," ")</f>
        <v>91</v>
      </c>
      <c r="F308">
        <f>IFERROR(IF(C308="Jup",VLOOKUP(D308,สูตร!$E$1:$F$12,2,0),VLOOKUP(D308,สูตร!A:B,2,0)),"")</f>
        <v>-50</v>
      </c>
      <c r="H308" t="str">
        <f>LEFT('100 YEAR'!C308,3)</f>
        <v xml:space="preserve">Hs </v>
      </c>
    </row>
    <row r="309" spans="1:8">
      <c r="A309" t="str">
        <f t="shared" si="8"/>
        <v xml:space="preserve">Jup Hs </v>
      </c>
      <c r="B309" t="str">
        <f t="shared" si="9"/>
        <v>91Jup</v>
      </c>
      <c r="C309" t="str">
        <f>LEFT('100 YEAR'!A309,3)</f>
        <v>Jup</v>
      </c>
      <c r="D309" t="str">
        <f>IF('100 YEAR'!C309&gt;0,'100 YEAR'!C309," ")</f>
        <v>Hs (4)</v>
      </c>
      <c r="E309">
        <f>IF('100 YEAR'!F309&gt;0,YEAR('100 YEAR'!F309)-ข้อมูล!$C$5," ")</f>
        <v>91</v>
      </c>
      <c r="F309">
        <f>IFERROR(IF(C309="Jup",VLOOKUP(D309,สูตร!$E$1:$F$12,2,0),VLOOKUP(D309,สูตร!A:B,2,0)),"")</f>
        <v>-45</v>
      </c>
      <c r="H309" t="str">
        <f>LEFT('100 YEAR'!C309,3)</f>
        <v xml:space="preserve">Hs </v>
      </c>
    </row>
    <row r="310" spans="1:8">
      <c r="A310" t="str">
        <f t="shared" si="8"/>
        <v xml:space="preserve">Sat Hs </v>
      </c>
      <c r="B310" t="str">
        <f t="shared" si="9"/>
        <v>92Sat</v>
      </c>
      <c r="C310" t="str">
        <f>LEFT('100 YEAR'!A310,3)</f>
        <v>Sat</v>
      </c>
      <c r="D310" t="str">
        <f>IF('100 YEAR'!C310&gt;0,'100 YEAR'!C310," ")</f>
        <v>Hs (1)</v>
      </c>
      <c r="E310">
        <f>IF('100 YEAR'!F310&gt;0,YEAR('100 YEAR'!F310)-ข้อมูล!$C$5," ")</f>
        <v>92</v>
      </c>
      <c r="F310">
        <f>IFERROR(IF(C310="Jup",VLOOKUP(D310,สูตร!$E$1:$F$12,2,0),VLOOKUP(D310,สูตร!A:B,2,0)),"")</f>
        <v>-60</v>
      </c>
      <c r="H310" t="str">
        <f>LEFT('100 YEAR'!C310,3)</f>
        <v xml:space="preserve">Hs </v>
      </c>
    </row>
    <row r="311" spans="1:8">
      <c r="A311" t="str">
        <f t="shared" si="8"/>
        <v xml:space="preserve">Mon Hs </v>
      </c>
      <c r="B311" t="str">
        <f t="shared" si="9"/>
        <v>92Mon</v>
      </c>
      <c r="C311" t="str">
        <f>LEFT('100 YEAR'!A311,3)</f>
        <v>Mon</v>
      </c>
      <c r="D311" t="str">
        <f>IF('100 YEAR'!C311&gt;0,'100 YEAR'!C311," ")</f>
        <v>Hs (9)</v>
      </c>
      <c r="E311">
        <f>IF('100 YEAR'!F311&gt;0,YEAR('100 YEAR'!F311)-ข้อมูล!$C$5," ")</f>
        <v>92</v>
      </c>
      <c r="F311">
        <f>IFERROR(IF(C311="Jup",VLOOKUP(D311,สูตร!$E$1:$F$12,2,0),VLOOKUP(D311,สูตร!A:B,2,0)),"")</f>
        <v>100</v>
      </c>
      <c r="H311" t="str">
        <f>LEFT('100 YEAR'!C311,3)</f>
        <v xml:space="preserve">Hs </v>
      </c>
    </row>
    <row r="312" spans="1:8">
      <c r="A312" t="str">
        <f t="shared" si="8"/>
        <v xml:space="preserve">Jup Hs </v>
      </c>
      <c r="B312" t="str">
        <f t="shared" si="9"/>
        <v>92Jup</v>
      </c>
      <c r="C312" t="str">
        <f>LEFT('100 YEAR'!A312,3)</f>
        <v>Jup</v>
      </c>
      <c r="D312" t="str">
        <f>IF('100 YEAR'!C312&gt;0,'100 YEAR'!C312," ")</f>
        <v>Hs (5)</v>
      </c>
      <c r="E312">
        <f>IF('100 YEAR'!F312&gt;0,YEAR('100 YEAR'!F312)-ข้อมูล!$C$5," ")</f>
        <v>92</v>
      </c>
      <c r="F312">
        <f>IFERROR(IF(C312="Jup",VLOOKUP(D312,สูตร!$E$1:$F$12,2,0),VLOOKUP(D312,สูตร!A:B,2,0)),"")</f>
        <v>-30</v>
      </c>
      <c r="H312" t="str">
        <f>LEFT('100 YEAR'!C312,3)</f>
        <v xml:space="preserve">Hs </v>
      </c>
    </row>
    <row r="313" spans="1:8">
      <c r="A313" t="str">
        <f t="shared" si="8"/>
        <v xml:space="preserve">Jup Hs </v>
      </c>
      <c r="B313" t="str">
        <f t="shared" si="9"/>
        <v>93Jup</v>
      </c>
      <c r="C313" t="str">
        <f>LEFT('100 YEAR'!A313,3)</f>
        <v>Jup</v>
      </c>
      <c r="D313" t="str">
        <f>IF('100 YEAR'!C313&gt;0,'100 YEAR'!C313," ")</f>
        <v>Hs (6)</v>
      </c>
      <c r="E313">
        <f>IF('100 YEAR'!F313&gt;0,YEAR('100 YEAR'!F313)-ข้อมูล!$C$5," ")</f>
        <v>93</v>
      </c>
      <c r="F313">
        <f>IFERROR(IF(C313="Jup",VLOOKUP(D313,สูตร!$E$1:$F$12,2,0),VLOOKUP(D313,สูตร!A:B,2,0)),"")</f>
        <v>0</v>
      </c>
      <c r="H313" t="str">
        <f>LEFT('100 YEAR'!C313,3)</f>
        <v xml:space="preserve">Hs </v>
      </c>
    </row>
    <row r="314" spans="1:8">
      <c r="A314" t="str">
        <f t="shared" si="8"/>
        <v xml:space="preserve">Sat Hs </v>
      </c>
      <c r="B314" t="str">
        <f t="shared" si="9"/>
        <v>94Sat</v>
      </c>
      <c r="C314" t="str">
        <f>LEFT('100 YEAR'!A314,3)</f>
        <v>Sat</v>
      </c>
      <c r="D314" t="str">
        <f>IF('100 YEAR'!C314&gt;0,'100 YEAR'!C314," ")</f>
        <v>Hs (2)</v>
      </c>
      <c r="E314">
        <f>IF('100 YEAR'!F314&gt;0,YEAR('100 YEAR'!F314)-ข้อมูล!$C$5," ")</f>
        <v>94</v>
      </c>
      <c r="F314">
        <f>IFERROR(IF(C314="Jup",VLOOKUP(D314,สูตร!$E$1:$F$12,2,0),VLOOKUP(D314,สูตร!A:B,2,0)),"")</f>
        <v>-85</v>
      </c>
      <c r="H314" t="str">
        <f>LEFT('100 YEAR'!C314,3)</f>
        <v xml:space="preserve">Hs </v>
      </c>
    </row>
    <row r="315" spans="1:8">
      <c r="A315" t="str">
        <f t="shared" si="8"/>
        <v xml:space="preserve">Mon Hs </v>
      </c>
      <c r="B315" t="str">
        <f t="shared" si="9"/>
        <v>94Mon</v>
      </c>
      <c r="C315" t="str">
        <f>LEFT('100 YEAR'!A315,3)</f>
        <v>Mon</v>
      </c>
      <c r="D315" t="str">
        <f>IF('100 YEAR'!C315&gt;0,'100 YEAR'!C315," ")</f>
        <v>Hs (10)</v>
      </c>
      <c r="E315">
        <f>IF('100 YEAR'!F315&gt;0,YEAR('100 YEAR'!F315)-ข้อมูล!$C$5," ")</f>
        <v>94</v>
      </c>
      <c r="F315">
        <f>IFERROR(IF(C315="Jup",VLOOKUP(D315,สูตร!$E$1:$F$12,2,0),VLOOKUP(D315,สูตร!A:B,2,0)),"")</f>
        <v>85</v>
      </c>
      <c r="H315" t="str">
        <f>LEFT('100 YEAR'!C315,3)</f>
        <v xml:space="preserve">Hs </v>
      </c>
    </row>
    <row r="316" spans="1:8">
      <c r="A316" t="str">
        <f t="shared" si="8"/>
        <v xml:space="preserve">Jup Hs </v>
      </c>
      <c r="B316" t="str">
        <f t="shared" si="9"/>
        <v>94Jup</v>
      </c>
      <c r="C316" t="str">
        <f>LEFT('100 YEAR'!A316,3)</f>
        <v>Jup</v>
      </c>
      <c r="D316" t="str">
        <f>IF('100 YEAR'!C316&gt;0,'100 YEAR'!C316," ")</f>
        <v>Hs (7)</v>
      </c>
      <c r="E316">
        <f>IF('100 YEAR'!F316&gt;0,YEAR('100 YEAR'!F316)-ข้อมูล!$C$5," ")</f>
        <v>94</v>
      </c>
      <c r="F316">
        <f>IFERROR(IF(C316="Jup",VLOOKUP(D316,สูตร!$E$1:$F$12,2,0),VLOOKUP(D316,สูตร!A:B,2,0)),"")</f>
        <v>30</v>
      </c>
      <c r="H316" t="str">
        <f>LEFT('100 YEAR'!C316,3)</f>
        <v xml:space="preserve">Hs </v>
      </c>
    </row>
    <row r="317" spans="1:8">
      <c r="A317" t="str">
        <f t="shared" si="8"/>
        <v xml:space="preserve">Sat Hs </v>
      </c>
      <c r="B317" t="str">
        <f t="shared" si="9"/>
        <v>94Sat</v>
      </c>
      <c r="C317" t="str">
        <f>LEFT('100 YEAR'!A317,3)</f>
        <v>Sat</v>
      </c>
      <c r="D317" t="str">
        <f>IF('100 YEAR'!C317&gt;0,'100 YEAR'!C317," ")</f>
        <v>Hs (1)</v>
      </c>
      <c r="E317">
        <f>IF('100 YEAR'!F317&gt;0,YEAR('100 YEAR'!F317)-ข้อมูล!$C$5," ")</f>
        <v>94</v>
      </c>
      <c r="F317">
        <f>IFERROR(IF(C317="Jup",VLOOKUP(D317,สูตร!$E$1:$F$12,2,0),VLOOKUP(D317,สูตร!A:B,2,0)),"")</f>
        <v>-60</v>
      </c>
      <c r="H317" t="str">
        <f>LEFT('100 YEAR'!C317,3)</f>
        <v xml:space="preserve">Hs </v>
      </c>
    </row>
    <row r="318" spans="1:8">
      <c r="A318" t="str">
        <f t="shared" si="8"/>
        <v xml:space="preserve">Sat Hs </v>
      </c>
      <c r="B318" t="str">
        <f t="shared" si="9"/>
        <v>95Sat</v>
      </c>
      <c r="C318" t="str">
        <f>LEFT('100 YEAR'!A318,3)</f>
        <v>Sat</v>
      </c>
      <c r="D318" t="str">
        <f>IF('100 YEAR'!C318&gt;0,'100 YEAR'!C318," ")</f>
        <v>Hs (2)</v>
      </c>
      <c r="E318">
        <f>IF('100 YEAR'!F318&gt;0,YEAR('100 YEAR'!F318)-ข้อมูล!$C$5," ")</f>
        <v>95</v>
      </c>
      <c r="F318">
        <f>IFERROR(IF(C318="Jup",VLOOKUP(D318,สูตร!$E$1:$F$12,2,0),VLOOKUP(D318,สูตร!A:B,2,0)),"")</f>
        <v>-85</v>
      </c>
      <c r="H318" t="str">
        <f>LEFT('100 YEAR'!C318,3)</f>
        <v xml:space="preserve">Hs </v>
      </c>
    </row>
    <row r="319" spans="1:8">
      <c r="A319" t="str">
        <f t="shared" si="8"/>
        <v xml:space="preserve">Jup Hs </v>
      </c>
      <c r="B319" t="str">
        <f t="shared" si="9"/>
        <v>95Jup</v>
      </c>
      <c r="C319" t="str">
        <f>LEFT('100 YEAR'!A319,3)</f>
        <v>Jup</v>
      </c>
      <c r="D319" t="str">
        <f>IF('100 YEAR'!C319&gt;0,'100 YEAR'!C319," ")</f>
        <v>Hs (8)</v>
      </c>
      <c r="E319">
        <f>IF('100 YEAR'!F319&gt;0,YEAR('100 YEAR'!F319)-ข้อมูล!$C$5," ")</f>
        <v>95</v>
      </c>
      <c r="F319">
        <f>IFERROR(IF(C319="Jup",VLOOKUP(D319,สูตร!$E$1:$F$12,2,0),VLOOKUP(D319,สูตร!A:B,2,0)),"")</f>
        <v>45</v>
      </c>
      <c r="H319" t="str">
        <f>LEFT('100 YEAR'!C319,3)</f>
        <v xml:space="preserve">Hs </v>
      </c>
    </row>
    <row r="320" spans="1:8">
      <c r="A320" t="str">
        <f t="shared" si="8"/>
        <v xml:space="preserve">Jup Hs </v>
      </c>
      <c r="B320" t="str">
        <f t="shared" si="9"/>
        <v>96Jup</v>
      </c>
      <c r="C320" t="str">
        <f>LEFT('100 YEAR'!A320,3)</f>
        <v>Jup</v>
      </c>
      <c r="D320" t="str">
        <f>IF('100 YEAR'!C320&gt;0,'100 YEAR'!C320," ")</f>
        <v>Hs (7)</v>
      </c>
      <c r="E320">
        <f>IF('100 YEAR'!F320&gt;0,YEAR('100 YEAR'!F320)-ข้อมูล!$C$5," ")</f>
        <v>96</v>
      </c>
      <c r="F320">
        <f>IFERROR(IF(C320="Jup",VLOOKUP(D320,สูตร!$E$1:$F$12,2,0),VLOOKUP(D320,สูตร!A:B,2,0)),"")</f>
        <v>30</v>
      </c>
      <c r="H320" t="str">
        <f>LEFT('100 YEAR'!C320,3)</f>
        <v xml:space="preserve">Hs </v>
      </c>
    </row>
    <row r="321" spans="1:8">
      <c r="A321" t="str">
        <f t="shared" si="8"/>
        <v xml:space="preserve">Mon Hs </v>
      </c>
      <c r="B321" t="str">
        <f t="shared" si="9"/>
        <v>96Mon</v>
      </c>
      <c r="C321" t="str">
        <f>LEFT('100 YEAR'!A321,3)</f>
        <v>Mon</v>
      </c>
      <c r="D321" t="str">
        <f>IF('100 YEAR'!C321&gt;0,'100 YEAR'!C321," ")</f>
        <v>Hs (11)</v>
      </c>
      <c r="E321">
        <f>IF('100 YEAR'!F321&gt;0,YEAR('100 YEAR'!F321)-ข้อมูล!$C$5," ")</f>
        <v>96</v>
      </c>
      <c r="F321">
        <f>IFERROR(IF(C321="Jup",VLOOKUP(D321,สูตร!$E$1:$F$12,2,0),VLOOKUP(D321,สูตร!A:B,2,0)),"")</f>
        <v>60</v>
      </c>
      <c r="H321" t="str">
        <f>LEFT('100 YEAR'!C321,3)</f>
        <v xml:space="preserve">Hs </v>
      </c>
    </row>
    <row r="322" spans="1:8">
      <c r="A322" t="str">
        <f t="shared" si="8"/>
        <v xml:space="preserve">Sat Hs </v>
      </c>
      <c r="B322" t="str">
        <f t="shared" si="9"/>
        <v>96Sat</v>
      </c>
      <c r="C322" t="str">
        <f>LEFT('100 YEAR'!A322,3)</f>
        <v>Sat</v>
      </c>
      <c r="D322" t="str">
        <f>IF('100 YEAR'!C322&gt;0,'100 YEAR'!C322," ")</f>
        <v>Hs (3)</v>
      </c>
      <c r="E322">
        <f>IF('100 YEAR'!F322&gt;0,YEAR('100 YEAR'!F322)-ข้อมูล!$C$5," ")</f>
        <v>96</v>
      </c>
      <c r="F322">
        <f>IFERROR(IF(C322="Jup",VLOOKUP(D322,สูตร!$E$1:$F$12,2,0),VLOOKUP(D322,สูตร!A:B,2,0)),"")</f>
        <v>-100</v>
      </c>
      <c r="H322" t="str">
        <f>LEFT('100 YEAR'!C322,3)</f>
        <v xml:space="preserve">Hs </v>
      </c>
    </row>
    <row r="323" spans="1:8">
      <c r="A323" t="str">
        <f t="shared" si="8"/>
        <v xml:space="preserve">Jup Hs </v>
      </c>
      <c r="B323" t="str">
        <f t="shared" si="9"/>
        <v>96Jup</v>
      </c>
      <c r="C323" t="str">
        <f>LEFT('100 YEAR'!A323,3)</f>
        <v>Jup</v>
      </c>
      <c r="D323" t="str">
        <f>IF('100 YEAR'!C323&gt;0,'100 YEAR'!C323," ")</f>
        <v>Hs (8)</v>
      </c>
      <c r="E323">
        <f>IF('100 YEAR'!F323&gt;0,YEAR('100 YEAR'!F323)-ข้อมูล!$C$5," ")</f>
        <v>96</v>
      </c>
      <c r="F323">
        <f>IFERROR(IF(C323="Jup",VLOOKUP(D323,สูตร!$E$1:$F$12,2,0),VLOOKUP(D323,สูตร!A:B,2,0)),"")</f>
        <v>45</v>
      </c>
      <c r="H323" t="str">
        <f>LEFT('100 YEAR'!C323,3)</f>
        <v xml:space="preserve">Hs </v>
      </c>
    </row>
    <row r="324" spans="1:8">
      <c r="A324" t="str">
        <f t="shared" si="8"/>
        <v xml:space="preserve">Sat Hs </v>
      </c>
      <c r="B324" t="str">
        <f t="shared" si="9"/>
        <v>96Sat</v>
      </c>
      <c r="C324" t="str">
        <f>LEFT('100 YEAR'!A324,3)</f>
        <v>Sat</v>
      </c>
      <c r="D324" t="str">
        <f>IF('100 YEAR'!C324&gt;0,'100 YEAR'!C324," ")</f>
        <v>Hs (2)</v>
      </c>
      <c r="E324">
        <f>IF('100 YEAR'!F324&gt;0,YEAR('100 YEAR'!F324)-ข้อมูล!$C$5," ")</f>
        <v>96</v>
      </c>
      <c r="F324">
        <f>IFERROR(IF(C324="Jup",VLOOKUP(D324,สูตร!$E$1:$F$12,2,0),VLOOKUP(D324,สูตร!A:B,2,0)),"")</f>
        <v>-85</v>
      </c>
      <c r="H324" t="str">
        <f>LEFT('100 YEAR'!C324,3)</f>
        <v xml:space="preserve">Hs </v>
      </c>
    </row>
    <row r="325" spans="1:8">
      <c r="A325" t="str">
        <f t="shared" si="8"/>
        <v xml:space="preserve"> </v>
      </c>
      <c r="B325" t="str">
        <f t="shared" si="9"/>
        <v xml:space="preserve"> </v>
      </c>
      <c r="C325" t="str">
        <f>LEFT('100 YEAR'!A325,3)</f>
        <v/>
      </c>
      <c r="D325" t="str">
        <f>IF('100 YEAR'!C325&gt;0,'100 YEAR'!C325," ")</f>
        <v xml:space="preserve"> </v>
      </c>
      <c r="E325" t="str">
        <f>IF('100 YEAR'!F325&gt;0,YEAR('100 YEAR'!F325)-ข้อมูล!$C$5," ")</f>
        <v xml:space="preserve"> </v>
      </c>
      <c r="F325" t="str">
        <f>IFERROR(IF(C325="Jup",VLOOKUP(D325,สูตร!$E$1:$F$12,2,0),VLOOKUP(D325,สูตร!A:B,2,0)),"")</f>
        <v/>
      </c>
      <c r="H325" t="str">
        <f>LEFT('100 YEAR'!C325,3)</f>
        <v/>
      </c>
    </row>
    <row r="326" spans="1:8">
      <c r="A326" t="str">
        <f t="shared" si="8"/>
        <v xml:space="preserve">Jup Hs </v>
      </c>
      <c r="B326" t="str">
        <f t="shared" si="9"/>
        <v>97Jup</v>
      </c>
      <c r="C326" t="str">
        <f>LEFT('100 YEAR'!A326,3)</f>
        <v>Jup</v>
      </c>
      <c r="D326" t="str">
        <f>IF('100 YEAR'!C326&gt;0,'100 YEAR'!C326," ")</f>
        <v>Hs (9)</v>
      </c>
      <c r="E326">
        <f>IF('100 YEAR'!F326&gt;0,YEAR('100 YEAR'!F326)-ข้อมูล!$C$5," ")</f>
        <v>97</v>
      </c>
      <c r="F326">
        <f>IFERROR(IF(C326="Jup",VLOOKUP(D326,สูตร!$E$1:$F$12,2,0),VLOOKUP(D326,สูตร!A:B,2,0)),"")</f>
        <v>50</v>
      </c>
      <c r="H326" t="str">
        <f>LEFT('100 YEAR'!C326,3)</f>
        <v xml:space="preserve">Hs </v>
      </c>
    </row>
    <row r="327" spans="1:8">
      <c r="A327" t="str">
        <f t="shared" si="8"/>
        <v xml:space="preserve">Sat Hs </v>
      </c>
      <c r="B327" t="str">
        <f t="shared" si="9"/>
        <v>97Sat</v>
      </c>
      <c r="C327" t="str">
        <f>LEFT('100 YEAR'!A327,3)</f>
        <v>Sat</v>
      </c>
      <c r="D327" t="str">
        <f>IF('100 YEAR'!C327&gt;0,'100 YEAR'!C327," ")</f>
        <v>Hs (3)</v>
      </c>
      <c r="E327">
        <f>IF('100 YEAR'!F327&gt;0,YEAR('100 YEAR'!F327)-ข้อมูล!$C$5," ")</f>
        <v>97</v>
      </c>
      <c r="F327">
        <f>IFERROR(IF(C327="Jup",VLOOKUP(D327,สูตร!$E$1:$F$12,2,0),VLOOKUP(D327,สูตร!A:B,2,0)),"")</f>
        <v>-100</v>
      </c>
      <c r="H327" t="str">
        <f>LEFT('100 YEAR'!C327,3)</f>
        <v xml:space="preserve">Hs </v>
      </c>
    </row>
    <row r="328" spans="1:8">
      <c r="A328" t="str">
        <f t="shared" si="8"/>
        <v>Jup Pos</v>
      </c>
      <c r="B328" t="str">
        <f t="shared" si="9"/>
        <v>---</v>
      </c>
      <c r="C328" t="str">
        <f>LEFT('100 YEAR'!A328,3)</f>
        <v>Jup</v>
      </c>
      <c r="D328" t="str">
        <f>IF('100 YEAR'!C328&gt;0,'100 YEAR'!C328," ")</f>
        <v>Pos (9)</v>
      </c>
      <c r="E328">
        <f>IF('100 YEAR'!F328&gt;0,YEAR('100 YEAR'!F328)-ข้อมูล!$C$5," ")</f>
        <v>97</v>
      </c>
      <c r="F328" t="str">
        <f>IFERROR(IF(C328="Jup",VLOOKUP(D328,สูตร!$E$1:$F$12,2,0),VLOOKUP(D328,สูตร!A:B,2,0)),"")</f>
        <v/>
      </c>
      <c r="H328" t="str">
        <f>LEFT('100 YEAR'!C328,3)</f>
        <v>Pos</v>
      </c>
    </row>
    <row r="329" spans="1:8">
      <c r="A329" t="str">
        <f t="shared" si="8"/>
        <v xml:space="preserve">Jup Hs </v>
      </c>
      <c r="B329" t="str">
        <f t="shared" si="9"/>
        <v>98Jup</v>
      </c>
      <c r="C329" t="str">
        <f>LEFT('100 YEAR'!A329,3)</f>
        <v>Jup</v>
      </c>
      <c r="D329" t="str">
        <f>IF('100 YEAR'!C329&gt;0,'100 YEAR'!C329," ")</f>
        <v>Hs (10)</v>
      </c>
      <c r="E329">
        <f>IF('100 YEAR'!F329&gt;0,YEAR('100 YEAR'!F329)-ข้อมูล!$C$5," ")</f>
        <v>98</v>
      </c>
      <c r="F329">
        <f>IFERROR(IF(C329="Jup",VLOOKUP(D329,สูตร!$E$1:$F$12,2,0),VLOOKUP(D329,สูตร!A:B,2,0)),"")</f>
        <v>45</v>
      </c>
      <c r="H329" t="str">
        <f>LEFT('100 YEAR'!C329,3)</f>
        <v xml:space="preserve">Hs </v>
      </c>
    </row>
    <row r="330" spans="1:8">
      <c r="A330" t="str">
        <f t="shared" si="8"/>
        <v>Mon Sun</v>
      </c>
      <c r="B330" t="str">
        <f t="shared" si="9"/>
        <v>98Mon</v>
      </c>
      <c r="C330" t="str">
        <f>LEFT('100 YEAR'!A330,3)</f>
        <v>Mon</v>
      </c>
      <c r="D330" t="str">
        <f>IF('100 YEAR'!C330&gt;0,'100 YEAR'!C330," ")</f>
        <v>Sun (11)</v>
      </c>
      <c r="E330">
        <f>IF('100 YEAR'!F330&gt;0,YEAR('100 YEAR'!F330)-ข้อมูล!$C$5," ")</f>
        <v>98</v>
      </c>
      <c r="F330" t="str">
        <f>IFERROR(IF(C330="Jup",VLOOKUP(D330,สูตร!$E$1:$F$12,2,0),VLOOKUP(D330,สูตร!A:B,2,0)),"")</f>
        <v/>
      </c>
      <c r="H330" t="str">
        <f>LEFT('100 YEAR'!C330,3)</f>
        <v>Sun</v>
      </c>
    </row>
    <row r="331" spans="1:8">
      <c r="A331" t="str">
        <f t="shared" si="8"/>
        <v xml:space="preserve">Sat Hs </v>
      </c>
      <c r="B331" t="str">
        <f t="shared" si="9"/>
        <v>98Sat</v>
      </c>
      <c r="C331" t="str">
        <f>LEFT('100 YEAR'!A331,3)</f>
        <v>Sat</v>
      </c>
      <c r="D331" t="str">
        <f>IF('100 YEAR'!C331&gt;0,'100 YEAR'!C331," ")</f>
        <v>Hs (4)</v>
      </c>
      <c r="E331">
        <f>IF('100 YEAR'!F331&gt;0,YEAR('100 YEAR'!F331)-ข้อมูล!$C$5," ")</f>
        <v>98</v>
      </c>
      <c r="F331">
        <f>IFERROR(IF(C331="Jup",VLOOKUP(D331,สูตร!$E$1:$F$12,2,0),VLOOKUP(D331,สูตร!A:B,2,0)),"")</f>
        <v>-85</v>
      </c>
      <c r="H331" t="str">
        <f>LEFT('100 YEAR'!C331,3)</f>
        <v xml:space="preserve">Hs </v>
      </c>
    </row>
    <row r="332" spans="1:8">
      <c r="A332" t="str">
        <f t="shared" ref="A332:A369" si="10">C332&amp;" "&amp;H332</f>
        <v xml:space="preserve">Mon Hs </v>
      </c>
      <c r="B332" t="str">
        <f t="shared" si="9"/>
        <v>98Mon</v>
      </c>
      <c r="C332" t="str">
        <f>LEFT('100 YEAR'!A332,3)</f>
        <v>Mon</v>
      </c>
      <c r="D332" t="str">
        <f>IF('100 YEAR'!C332&gt;0,'100 YEAR'!C332," ")</f>
        <v>Hs (12)</v>
      </c>
      <c r="E332">
        <f>IF('100 YEAR'!F332&gt;0,YEAR('100 YEAR'!F332)-ข้อมูล!$C$5," ")</f>
        <v>98</v>
      </c>
      <c r="F332">
        <f>IFERROR(IF(C332="Jup",VLOOKUP(D332,สูตร!$E$1:$F$12,2,0),VLOOKUP(D332,สูตร!A:B,2,0)),"")</f>
        <v>0</v>
      </c>
      <c r="H332" t="str">
        <f>LEFT('100 YEAR'!C332,3)</f>
        <v xml:space="preserve">Hs </v>
      </c>
    </row>
    <row r="333" spans="1:8">
      <c r="A333" t="str">
        <f t="shared" si="10"/>
        <v xml:space="preserve">Sat Hs </v>
      </c>
      <c r="B333" t="str">
        <f t="shared" ref="B333:B371" si="11">IF(LEFT(D333,1)="P","---",E333&amp;C333)</f>
        <v>99Sat</v>
      </c>
      <c r="C333" t="str">
        <f>LEFT('100 YEAR'!A333,3)</f>
        <v>Sat</v>
      </c>
      <c r="D333" t="str">
        <f>IF('100 YEAR'!C333&gt;0,'100 YEAR'!C333," ")</f>
        <v>Hs (3)</v>
      </c>
      <c r="E333">
        <f>IF('100 YEAR'!F333&gt;0,YEAR('100 YEAR'!F333)-ข้อมูล!$C$5," ")</f>
        <v>99</v>
      </c>
      <c r="F333">
        <f>IFERROR(IF(C333="Jup",VLOOKUP(D333,สูตร!$E$1:$F$12,2,0),VLOOKUP(D333,สูตร!A:B,2,0)),"")</f>
        <v>-100</v>
      </c>
      <c r="H333" t="str">
        <f>LEFT('100 YEAR'!C333,3)</f>
        <v xml:space="preserve">Hs </v>
      </c>
    </row>
    <row r="334" spans="1:8">
      <c r="A334" t="str">
        <f t="shared" si="10"/>
        <v xml:space="preserve">Jup Hs </v>
      </c>
      <c r="B334" t="str">
        <f t="shared" si="11"/>
        <v>99Jup</v>
      </c>
      <c r="C334" t="str">
        <f>LEFT('100 YEAR'!A334,3)</f>
        <v>Jup</v>
      </c>
      <c r="D334" t="str">
        <f>IF('100 YEAR'!C334&gt;0,'100 YEAR'!C334," ")</f>
        <v>Hs (11)</v>
      </c>
      <c r="E334">
        <f>IF('100 YEAR'!F334&gt;0,YEAR('100 YEAR'!F334)-ข้อมูล!$C$5," ")</f>
        <v>99</v>
      </c>
      <c r="F334">
        <f>IFERROR(IF(C334="Jup",VLOOKUP(D334,สูตร!$E$1:$F$12,2,0),VLOOKUP(D334,สูตร!A:B,2,0)),"")</f>
        <v>30</v>
      </c>
      <c r="H334" t="str">
        <f>LEFT('100 YEAR'!C334,3)</f>
        <v xml:space="preserve">Hs </v>
      </c>
    </row>
    <row r="335" spans="1:8">
      <c r="A335" t="str">
        <f t="shared" si="10"/>
        <v xml:space="preserve">Sat Hs </v>
      </c>
      <c r="B335" t="str">
        <f t="shared" si="11"/>
        <v>99Sat</v>
      </c>
      <c r="C335" t="str">
        <f>LEFT('100 YEAR'!A335,3)</f>
        <v>Sat</v>
      </c>
      <c r="D335" t="str">
        <f>IF('100 YEAR'!C335&gt;0,'100 YEAR'!C335," ")</f>
        <v>Hs (4)</v>
      </c>
      <c r="E335">
        <f>IF('100 YEAR'!F335&gt;0,YEAR('100 YEAR'!F335)-ข้อมูล!$C$5," ")</f>
        <v>99</v>
      </c>
      <c r="F335">
        <f>IFERROR(IF(C335="Jup",VLOOKUP(D335,สูตร!$E$1:$F$12,2,0),VLOOKUP(D335,สูตร!A:B,2,0)),"")</f>
        <v>-85</v>
      </c>
      <c r="H335" t="str">
        <f>LEFT('100 YEAR'!C335,3)</f>
        <v xml:space="preserve">Hs </v>
      </c>
    </row>
    <row r="336" spans="1:8">
      <c r="A336" t="str">
        <f t="shared" si="10"/>
        <v xml:space="preserve">Jup Hs </v>
      </c>
      <c r="B336" t="str">
        <f t="shared" si="11"/>
        <v>100Jup</v>
      </c>
      <c r="C336" t="str">
        <f>LEFT('100 YEAR'!A336,3)</f>
        <v>Jup</v>
      </c>
      <c r="D336" t="str">
        <f>IF('100 YEAR'!C336&gt;0,'100 YEAR'!C336," ")</f>
        <v>Hs (12)</v>
      </c>
      <c r="E336">
        <f>IF('100 YEAR'!F336&gt;0,YEAR('100 YEAR'!F336)-ข้อมูล!$C$5," ")</f>
        <v>100</v>
      </c>
      <c r="F336">
        <f>IFERROR(IF(C336="Jup",VLOOKUP(D336,สูตร!$E$1:$F$12,2,0),VLOOKUP(D336,สูตร!A:B,2,0)),"")</f>
        <v>0</v>
      </c>
      <c r="H336" t="str">
        <f>LEFT('100 YEAR'!C336,3)</f>
        <v xml:space="preserve">Hs </v>
      </c>
    </row>
    <row r="337" spans="1:8">
      <c r="A337" t="str">
        <f t="shared" si="10"/>
        <v xml:space="preserve">Sat Hs </v>
      </c>
      <c r="B337" t="str">
        <f t="shared" si="11"/>
        <v>100Sat</v>
      </c>
      <c r="C337" t="str">
        <f>LEFT('100 YEAR'!A337,3)</f>
        <v>Sat</v>
      </c>
      <c r="D337" t="str">
        <f>IF('100 YEAR'!C337&gt;0,'100 YEAR'!C337," ")</f>
        <v>Hs (5)</v>
      </c>
      <c r="E337">
        <f>IF('100 YEAR'!F337&gt;0,YEAR('100 YEAR'!F337)-ข้อมูล!$C$5," ")</f>
        <v>100</v>
      </c>
      <c r="F337">
        <f>IFERROR(IF(C337="Jup",VLOOKUP(D337,สูตร!$E$1:$F$12,2,0),VLOOKUP(D337,สูตร!A:B,2,0)),"")</f>
        <v>-60</v>
      </c>
      <c r="H337" t="str">
        <f>LEFT('100 YEAR'!C337,3)</f>
        <v xml:space="preserve">Hs </v>
      </c>
    </row>
    <row r="338" spans="1:8">
      <c r="A338" t="str">
        <f t="shared" si="10"/>
        <v xml:space="preserve"> </v>
      </c>
      <c r="B338" t="str">
        <f t="shared" si="11"/>
        <v xml:space="preserve"> </v>
      </c>
      <c r="C338" t="str">
        <f>LEFT('100 YEAR'!A338,3)</f>
        <v/>
      </c>
      <c r="D338" t="str">
        <f>IF('100 YEAR'!C338&gt;0,'100 YEAR'!C338," ")</f>
        <v xml:space="preserve"> </v>
      </c>
      <c r="E338" t="str">
        <f>IF('100 YEAR'!F338&gt;0,YEAR('100 YEAR'!F338)-ข้อมูล!$C$5," ")</f>
        <v xml:space="preserve"> </v>
      </c>
      <c r="F338" t="str">
        <f>IFERROR(IF(C338="Jup",VLOOKUP(D338,สูตร!$E$1:$F$12,2,0),VLOOKUP(D338,สูตร!A:B,2,0)),"")</f>
        <v/>
      </c>
      <c r="H338" t="str">
        <f>LEFT('100 YEAR'!C338,3)</f>
        <v/>
      </c>
    </row>
    <row r="339" spans="1:8">
      <c r="A339" t="str">
        <f t="shared" si="10"/>
        <v xml:space="preserve">*** </v>
      </c>
      <c r="B339" t="str">
        <f t="shared" si="11"/>
        <v xml:space="preserve"> ***</v>
      </c>
      <c r="C339" t="str">
        <f>LEFT('100 YEAR'!A339,3)</f>
        <v>***</v>
      </c>
      <c r="D339" t="str">
        <f>IF('100 YEAR'!C339&gt;0,'100 YEAR'!C339," ")</f>
        <v xml:space="preserve"> </v>
      </c>
      <c r="E339" t="str">
        <f>IF('100 YEAR'!F339&gt;0,YEAR('100 YEAR'!F339)-ข้อมูล!$C$5," ")</f>
        <v xml:space="preserve"> </v>
      </c>
      <c r="F339" t="str">
        <f>IFERROR(IF(C339="Jup",VLOOKUP(D339,สูตร!$E$1:$F$12,2,0),VLOOKUP(D339,สูตร!A:B,2,0)),"")</f>
        <v/>
      </c>
      <c r="H339" t="str">
        <f>LEFT('100 YEAR'!C339,3)</f>
        <v/>
      </c>
    </row>
    <row r="340" spans="1:8">
      <c r="A340" t="str">
        <f t="shared" si="10"/>
        <v xml:space="preserve"> </v>
      </c>
      <c r="B340" t="str">
        <f t="shared" si="11"/>
        <v xml:space="preserve"> </v>
      </c>
      <c r="C340" t="str">
        <f>LEFT('100 YEAR'!A340,3)</f>
        <v/>
      </c>
      <c r="D340" t="str">
        <f>IF('100 YEAR'!C340&gt;0,'100 YEAR'!C340," ")</f>
        <v xml:space="preserve"> </v>
      </c>
      <c r="E340" t="str">
        <f>IF('100 YEAR'!F340&gt;0,YEAR('100 YEAR'!F340)-ข้อมูล!$C$5," ")</f>
        <v xml:space="preserve"> </v>
      </c>
      <c r="F340" t="str">
        <f>IFERROR(IF(C340="Jup",VLOOKUP(D340,สูตร!$E$1:$F$12,2,0),VLOOKUP(D340,สูตร!A:B,2,0)),"")</f>
        <v/>
      </c>
      <c r="H340" t="str">
        <f>LEFT('100 YEAR'!C340,3)</f>
        <v/>
      </c>
    </row>
    <row r="341" spans="1:8">
      <c r="A341" t="str">
        <f t="shared" si="10"/>
        <v xml:space="preserve"> </v>
      </c>
      <c r="B341" t="str">
        <f t="shared" si="11"/>
        <v xml:space="preserve"> </v>
      </c>
      <c r="C341" t="str">
        <f>LEFT('100 YEAR'!A341,3)</f>
        <v/>
      </c>
      <c r="D341" t="str">
        <f>IF('100 YEAR'!C341&gt;0,'100 YEAR'!C341," ")</f>
        <v xml:space="preserve"> </v>
      </c>
      <c r="E341" t="str">
        <f>IF('100 YEAR'!F341&gt;0,YEAR('100 YEAR'!F341)-ข้อมูล!$C$5," ")</f>
        <v xml:space="preserve"> </v>
      </c>
      <c r="F341" t="str">
        <f>IFERROR(IF(C341="Jup",VLOOKUP(D341,สูตร!$E$1:$F$12,2,0),VLOOKUP(D341,สูตร!A:B,2,0)),"")</f>
        <v/>
      </c>
      <c r="H341" t="str">
        <f>LEFT('100 YEAR'!C341,3)</f>
        <v/>
      </c>
    </row>
    <row r="342" spans="1:8">
      <c r="A342" t="str">
        <f t="shared" si="10"/>
        <v xml:space="preserve"> </v>
      </c>
      <c r="B342" t="str">
        <f t="shared" si="11"/>
        <v xml:space="preserve"> </v>
      </c>
      <c r="C342" t="str">
        <f>LEFT('100 YEAR'!A342,3)</f>
        <v/>
      </c>
      <c r="D342" t="str">
        <f>IF('100 YEAR'!C342&gt;0,'100 YEAR'!C342," ")</f>
        <v xml:space="preserve"> </v>
      </c>
      <c r="E342" t="str">
        <f>IF('100 YEAR'!F342&gt;0,YEAR('100 YEAR'!F342)-ข้อมูล!$C$5," ")</f>
        <v xml:space="preserve"> </v>
      </c>
      <c r="F342" t="str">
        <f>IFERROR(IF(C342="Jup",VLOOKUP(D342,สูตร!$E$1:$F$12,2,0),VLOOKUP(D342,สูตร!A:B,2,0)),"")</f>
        <v/>
      </c>
      <c r="H342" t="str">
        <f>LEFT('100 YEAR'!C342,3)</f>
        <v/>
      </c>
    </row>
    <row r="343" spans="1:8">
      <c r="A343" t="str">
        <f t="shared" si="10"/>
        <v xml:space="preserve"> </v>
      </c>
      <c r="B343" t="str">
        <f t="shared" si="11"/>
        <v xml:space="preserve"> </v>
      </c>
      <c r="C343" t="str">
        <f>LEFT('100 YEAR'!A343,3)</f>
        <v/>
      </c>
      <c r="D343" t="str">
        <f>IF('100 YEAR'!C343&gt;0,'100 YEAR'!C343," ")</f>
        <v xml:space="preserve"> </v>
      </c>
      <c r="E343" t="str">
        <f>IF('100 YEAR'!F343&gt;0,YEAR('100 YEAR'!F343)-ข้อมูล!$C$5," ")</f>
        <v xml:space="preserve"> </v>
      </c>
      <c r="F343" t="str">
        <f>IFERROR(IF(C343="Jup",VLOOKUP(D343,สูตร!$E$1:$F$12,2,0),VLOOKUP(D343,สูตร!A:B,2,0)),"")</f>
        <v/>
      </c>
      <c r="H343" t="str">
        <f>LEFT('100 YEAR'!C343,3)</f>
        <v/>
      </c>
    </row>
    <row r="344" spans="1:8">
      <c r="A344" t="str">
        <f t="shared" si="10"/>
        <v xml:space="preserve"> </v>
      </c>
      <c r="B344" t="str">
        <f t="shared" si="11"/>
        <v xml:space="preserve"> </v>
      </c>
      <c r="C344" t="str">
        <f>LEFT('100 YEAR'!A344,3)</f>
        <v/>
      </c>
      <c r="D344" t="str">
        <f>IF('100 YEAR'!C344&gt;0,'100 YEAR'!C344," ")</f>
        <v xml:space="preserve"> </v>
      </c>
      <c r="E344" t="str">
        <f>IF('100 YEAR'!F344&gt;0,YEAR('100 YEAR'!F344)-ข้อมูล!$C$5," ")</f>
        <v xml:space="preserve"> </v>
      </c>
      <c r="F344" t="str">
        <f>IFERROR(IF(C344="Jup",VLOOKUP(D344,สูตร!$E$1:$F$12,2,0),VLOOKUP(D344,สูตร!A:B,2,0)),"")</f>
        <v/>
      </c>
      <c r="H344" t="str">
        <f>LEFT('100 YEAR'!C344,3)</f>
        <v/>
      </c>
    </row>
    <row r="345" spans="1:8">
      <c r="A345" t="str">
        <f t="shared" si="10"/>
        <v xml:space="preserve"> </v>
      </c>
      <c r="B345" t="str">
        <f t="shared" si="11"/>
        <v xml:space="preserve"> </v>
      </c>
      <c r="C345" t="str">
        <f>LEFT('100 YEAR'!A345,3)</f>
        <v/>
      </c>
      <c r="D345" t="str">
        <f>IF('100 YEAR'!C345&gt;0,'100 YEAR'!C345," ")</f>
        <v xml:space="preserve"> </v>
      </c>
      <c r="E345" t="str">
        <f>IF('100 YEAR'!F345&gt;0,YEAR('100 YEAR'!F345)-ข้อมูล!$C$5," ")</f>
        <v xml:space="preserve"> </v>
      </c>
      <c r="F345" t="str">
        <f>IFERROR(IF(C345="Jup",VLOOKUP(D345,สูตร!$E$1:$F$12,2,0),VLOOKUP(D345,สูตร!A:B,2,0)),"")</f>
        <v/>
      </c>
      <c r="H345" t="str">
        <f>LEFT('100 YEAR'!C345,3)</f>
        <v/>
      </c>
    </row>
    <row r="346" spans="1:8">
      <c r="A346" t="str">
        <f t="shared" si="10"/>
        <v xml:space="preserve"> </v>
      </c>
      <c r="B346" t="str">
        <f t="shared" si="11"/>
        <v xml:space="preserve"> </v>
      </c>
      <c r="C346" t="str">
        <f>LEFT('100 YEAR'!A346,3)</f>
        <v/>
      </c>
      <c r="D346" t="str">
        <f>IF('100 YEAR'!C346&gt;0,'100 YEAR'!C346," ")</f>
        <v xml:space="preserve"> </v>
      </c>
      <c r="E346" t="str">
        <f>IF('100 YEAR'!F346&gt;0,YEAR('100 YEAR'!F346)-ข้อมูล!$C$5," ")</f>
        <v xml:space="preserve"> </v>
      </c>
      <c r="F346" t="str">
        <f>IFERROR(IF(C346="Jup",VLOOKUP(D346,สูตร!$E$1:$F$12,2,0),VLOOKUP(D346,สูตร!A:B,2,0)),"")</f>
        <v/>
      </c>
      <c r="H346" t="str">
        <f>LEFT('100 YEAR'!C346,3)</f>
        <v/>
      </c>
    </row>
    <row r="347" spans="1:8">
      <c r="A347" t="str">
        <f t="shared" si="10"/>
        <v xml:space="preserve"> </v>
      </c>
      <c r="B347" t="str">
        <f t="shared" si="11"/>
        <v xml:space="preserve"> </v>
      </c>
      <c r="C347" t="str">
        <f>LEFT('100 YEAR'!A347,3)</f>
        <v/>
      </c>
      <c r="D347" t="str">
        <f>IF('100 YEAR'!C347&gt;0,'100 YEAR'!C347," ")</f>
        <v xml:space="preserve"> </v>
      </c>
      <c r="E347" t="str">
        <f>IF('100 YEAR'!F347&gt;0,YEAR('100 YEAR'!F347)-ข้อมูล!$C$5," ")</f>
        <v xml:space="preserve"> </v>
      </c>
      <c r="F347" t="str">
        <f>IFERROR(IF(C347="Jup",VLOOKUP(D347,สูตร!$E$1:$F$12,2,0),VLOOKUP(D347,สูตร!A:B,2,0)),"")</f>
        <v/>
      </c>
      <c r="H347" t="str">
        <f>LEFT('100 YEAR'!C347,3)</f>
        <v/>
      </c>
    </row>
    <row r="348" spans="1:8">
      <c r="A348" t="str">
        <f t="shared" si="10"/>
        <v xml:space="preserve"> </v>
      </c>
      <c r="B348" t="str">
        <f t="shared" si="11"/>
        <v xml:space="preserve"> </v>
      </c>
      <c r="C348" t="str">
        <f>LEFT('100 YEAR'!A348,3)</f>
        <v/>
      </c>
      <c r="D348" t="str">
        <f>IF('100 YEAR'!C348&gt;0,'100 YEAR'!C348," ")</f>
        <v xml:space="preserve"> </v>
      </c>
      <c r="E348" t="str">
        <f>IF('100 YEAR'!F348&gt;0,YEAR('100 YEAR'!F348)-ข้อมูล!$C$5," ")</f>
        <v xml:space="preserve"> </v>
      </c>
      <c r="F348" t="str">
        <f>IFERROR(IF(C348="Jup",VLOOKUP(D348,สูตร!$E$1:$F$12,2,0),VLOOKUP(D348,สูตร!A:B,2,0)),"")</f>
        <v/>
      </c>
      <c r="H348" t="str">
        <f>LEFT('100 YEAR'!C348,3)</f>
        <v/>
      </c>
    </row>
    <row r="349" spans="1:8">
      <c r="A349" t="str">
        <f t="shared" si="10"/>
        <v xml:space="preserve"> </v>
      </c>
      <c r="B349" t="str">
        <f t="shared" si="11"/>
        <v xml:space="preserve"> </v>
      </c>
      <c r="C349" t="str">
        <f>LEFT('100 YEAR'!A349,3)</f>
        <v/>
      </c>
      <c r="D349" t="str">
        <f>IF('100 YEAR'!C349&gt;0,'100 YEAR'!C349," ")</f>
        <v xml:space="preserve"> </v>
      </c>
      <c r="E349" t="str">
        <f>IF('100 YEAR'!F349&gt;0,YEAR('100 YEAR'!F349)-ข้อมูล!$C$5," ")</f>
        <v xml:space="preserve"> </v>
      </c>
      <c r="F349" t="str">
        <f>IFERROR(IF(C349="Jup",VLOOKUP(D349,สูตร!$E$1:$F$12,2,0),VLOOKUP(D349,สูตร!A:B,2,0)),"")</f>
        <v/>
      </c>
      <c r="H349" t="str">
        <f>LEFT('100 YEAR'!C349,3)</f>
        <v/>
      </c>
    </row>
    <row r="350" spans="1:8">
      <c r="A350" t="str">
        <f t="shared" si="10"/>
        <v xml:space="preserve"> </v>
      </c>
      <c r="B350" t="str">
        <f t="shared" si="11"/>
        <v xml:space="preserve"> </v>
      </c>
      <c r="C350" t="str">
        <f>LEFT('100 YEAR'!A350,3)</f>
        <v/>
      </c>
      <c r="D350" t="str">
        <f>IF('100 YEAR'!C350&gt;0,'100 YEAR'!C350," ")</f>
        <v xml:space="preserve"> </v>
      </c>
      <c r="E350" t="str">
        <f>IF('100 YEAR'!F350&gt;0,YEAR('100 YEAR'!F350)-ข้อมูล!$C$5," ")</f>
        <v xml:space="preserve"> </v>
      </c>
      <c r="F350" t="str">
        <f>IFERROR(IF(C350="Jup",VLOOKUP(D350,สูตร!$E$1:$F$12,2,0),VLOOKUP(D350,สูตร!A:B,2,0)),"")</f>
        <v/>
      </c>
      <c r="H350" t="str">
        <f>LEFT('100 YEAR'!C350,3)</f>
        <v/>
      </c>
    </row>
    <row r="351" spans="1:8">
      <c r="A351" t="str">
        <f t="shared" si="10"/>
        <v xml:space="preserve"> </v>
      </c>
      <c r="B351" t="str">
        <f t="shared" si="11"/>
        <v xml:space="preserve"> </v>
      </c>
      <c r="C351" t="str">
        <f>LEFT('100 YEAR'!A351,3)</f>
        <v/>
      </c>
      <c r="D351" t="str">
        <f>IF('100 YEAR'!C351&gt;0,'100 YEAR'!C351," ")</f>
        <v xml:space="preserve"> </v>
      </c>
      <c r="E351" t="str">
        <f>IF('100 YEAR'!F351&gt;0,YEAR('100 YEAR'!F351)-ข้อมูล!$C$5," ")</f>
        <v xml:space="preserve"> </v>
      </c>
      <c r="F351" t="str">
        <f>IFERROR(IF(C351="Jup",VLOOKUP(D351,สูตร!$E$1:$F$12,2,0),VLOOKUP(D351,สูตร!A:B,2,0)),"")</f>
        <v/>
      </c>
      <c r="H351" t="str">
        <f>LEFT('100 YEAR'!C351,3)</f>
        <v/>
      </c>
    </row>
    <row r="352" spans="1:8">
      <c r="A352" t="str">
        <f t="shared" si="10"/>
        <v xml:space="preserve"> </v>
      </c>
      <c r="B352" t="str">
        <f t="shared" si="11"/>
        <v xml:space="preserve"> </v>
      </c>
      <c r="C352" t="str">
        <f>LEFT('100 YEAR'!A352,3)</f>
        <v/>
      </c>
      <c r="D352" t="str">
        <f>IF('100 YEAR'!C352&gt;0,'100 YEAR'!C352," ")</f>
        <v xml:space="preserve"> </v>
      </c>
      <c r="E352" t="str">
        <f>IF('100 YEAR'!F352&gt;0,YEAR('100 YEAR'!F352)-ข้อมูล!$C$5," ")</f>
        <v xml:space="preserve"> </v>
      </c>
      <c r="F352" t="str">
        <f>IFERROR(IF(C352="Jup",VLOOKUP(D352,สูตร!$E$1:$F$12,2,0),VLOOKUP(D352,สูตร!A:B,2,0)),"")</f>
        <v/>
      </c>
      <c r="H352" t="str">
        <f>LEFT('100 YEAR'!C352,3)</f>
        <v/>
      </c>
    </row>
    <row r="353" spans="1:8">
      <c r="A353" t="str">
        <f t="shared" si="10"/>
        <v xml:space="preserve"> </v>
      </c>
      <c r="B353" t="str">
        <f t="shared" si="11"/>
        <v xml:space="preserve"> </v>
      </c>
      <c r="C353" t="str">
        <f>LEFT('100 YEAR'!A353,3)</f>
        <v/>
      </c>
      <c r="D353" t="str">
        <f>IF('100 YEAR'!C353&gt;0,'100 YEAR'!C353," ")</f>
        <v xml:space="preserve"> </v>
      </c>
      <c r="E353" t="str">
        <f>IF('100 YEAR'!F353&gt;0,YEAR('100 YEAR'!F353)-ข้อมูล!$C$5," ")</f>
        <v xml:space="preserve"> </v>
      </c>
      <c r="F353" t="str">
        <f>IFERROR(IF(C353="Jup",VLOOKUP(D353,สูตร!$E$1:$F$12,2,0),VLOOKUP(D353,สูตร!A:B,2,0)),"")</f>
        <v/>
      </c>
      <c r="H353" t="str">
        <f>LEFT('100 YEAR'!C353,3)</f>
        <v/>
      </c>
    </row>
    <row r="354" spans="1:8">
      <c r="A354" t="str">
        <f t="shared" si="10"/>
        <v xml:space="preserve"> </v>
      </c>
      <c r="B354" t="str">
        <f t="shared" si="11"/>
        <v xml:space="preserve"> </v>
      </c>
      <c r="C354" t="str">
        <f>LEFT('100 YEAR'!A354,3)</f>
        <v/>
      </c>
      <c r="D354" t="str">
        <f>IF('100 YEAR'!C354&gt;0,'100 YEAR'!C354," ")</f>
        <v xml:space="preserve"> </v>
      </c>
      <c r="E354" t="str">
        <f>IF('100 YEAR'!F354&gt;0,YEAR('100 YEAR'!F354)-ข้อมูล!$C$5," ")</f>
        <v xml:space="preserve"> </v>
      </c>
      <c r="F354" t="str">
        <f>IFERROR(IF(C354="Jup",VLOOKUP(D354,สูตร!$E$1:$F$12,2,0),VLOOKUP(D354,สูตร!A:B,2,0)),"")</f>
        <v/>
      </c>
      <c r="H354" t="str">
        <f>LEFT('100 YEAR'!C354,3)</f>
        <v/>
      </c>
    </row>
    <row r="355" spans="1:8">
      <c r="A355" t="str">
        <f t="shared" si="10"/>
        <v xml:space="preserve"> </v>
      </c>
      <c r="B355" t="str">
        <f t="shared" si="11"/>
        <v xml:space="preserve"> </v>
      </c>
      <c r="C355" t="str">
        <f>LEFT('100 YEAR'!A355,3)</f>
        <v/>
      </c>
      <c r="D355" t="str">
        <f>IF('100 YEAR'!C355&gt;0,'100 YEAR'!C355," ")</f>
        <v xml:space="preserve"> </v>
      </c>
      <c r="E355" t="str">
        <f>IF('100 YEAR'!F355&gt;0,YEAR('100 YEAR'!F355)-ข้อมูล!$C$5," ")</f>
        <v xml:space="preserve"> </v>
      </c>
      <c r="F355" t="str">
        <f>IFERROR(IF(C355="Jup",VLOOKUP(D355,สูตร!$E$1:$F$12,2,0),VLOOKUP(D355,สูตร!A:B,2,0)),"")</f>
        <v/>
      </c>
      <c r="H355" t="str">
        <f>LEFT('100 YEAR'!C355,3)</f>
        <v/>
      </c>
    </row>
    <row r="356" spans="1:8">
      <c r="A356" t="str">
        <f t="shared" si="10"/>
        <v xml:space="preserve"> </v>
      </c>
      <c r="B356" t="str">
        <f t="shared" si="11"/>
        <v xml:space="preserve"> </v>
      </c>
      <c r="C356" t="str">
        <f>LEFT('100 YEAR'!A356,3)</f>
        <v/>
      </c>
      <c r="D356" t="str">
        <f>IF('100 YEAR'!C356&gt;0,'100 YEAR'!C356," ")</f>
        <v xml:space="preserve"> </v>
      </c>
      <c r="E356" t="str">
        <f>IF('100 YEAR'!F356&gt;0,YEAR('100 YEAR'!F356)-ข้อมูล!$C$5," ")</f>
        <v xml:space="preserve"> </v>
      </c>
      <c r="F356" t="str">
        <f>IFERROR(IF(C356="Jup",VLOOKUP(D356,สูตร!$E$1:$F$12,2,0),VLOOKUP(D356,สูตร!A:B,2,0)),"")</f>
        <v/>
      </c>
      <c r="H356" t="str">
        <f>LEFT('100 YEAR'!C356,3)</f>
        <v/>
      </c>
    </row>
    <row r="357" spans="1:8">
      <c r="A357" t="str">
        <f t="shared" si="10"/>
        <v xml:space="preserve"> </v>
      </c>
      <c r="B357" t="str">
        <f t="shared" si="11"/>
        <v xml:space="preserve"> </v>
      </c>
      <c r="C357" t="str">
        <f>LEFT('100 YEAR'!A357,3)</f>
        <v/>
      </c>
      <c r="D357" t="str">
        <f>IF('100 YEAR'!C357&gt;0,'100 YEAR'!C357," ")</f>
        <v xml:space="preserve"> </v>
      </c>
      <c r="E357" t="str">
        <f>IF('100 YEAR'!F357&gt;0,YEAR('100 YEAR'!F357)-ข้อมูล!$C$5," ")</f>
        <v xml:space="preserve"> </v>
      </c>
      <c r="F357" t="str">
        <f>IFERROR(IF(C357="Jup",VLOOKUP(D357,สูตร!$E$1:$F$12,2,0),VLOOKUP(D357,สูตร!A:B,2,0)),"")</f>
        <v/>
      </c>
      <c r="H357" t="str">
        <f>LEFT('100 YEAR'!C357,3)</f>
        <v/>
      </c>
    </row>
    <row r="358" spans="1:8">
      <c r="A358" t="str">
        <f t="shared" si="10"/>
        <v xml:space="preserve"> </v>
      </c>
      <c r="B358" t="str">
        <f t="shared" si="11"/>
        <v xml:space="preserve"> </v>
      </c>
      <c r="C358" t="str">
        <f>LEFT('100 YEAR'!A358,3)</f>
        <v/>
      </c>
      <c r="D358" t="str">
        <f>IF('100 YEAR'!C358&gt;0,'100 YEAR'!C358," ")</f>
        <v xml:space="preserve"> </v>
      </c>
      <c r="E358" t="str">
        <f>IF('100 YEAR'!F358&gt;0,YEAR('100 YEAR'!F358)-ข้อมูล!$C$5," ")</f>
        <v xml:space="preserve"> </v>
      </c>
      <c r="F358" t="str">
        <f>IFERROR(IF(C358="Jup",VLOOKUP(D358,สูตร!$E$1:$F$12,2,0),VLOOKUP(D358,สูตร!A:B,2,0)),"")</f>
        <v/>
      </c>
      <c r="H358" t="str">
        <f>LEFT('100 YEAR'!C358,3)</f>
        <v/>
      </c>
    </row>
    <row r="359" spans="1:8">
      <c r="A359" t="str">
        <f t="shared" si="10"/>
        <v xml:space="preserve"> </v>
      </c>
      <c r="B359" t="str">
        <f t="shared" si="11"/>
        <v xml:space="preserve"> </v>
      </c>
      <c r="C359" t="str">
        <f>LEFT('100 YEAR'!A359,3)</f>
        <v/>
      </c>
      <c r="D359" t="str">
        <f>IF('100 YEAR'!C359&gt;0,'100 YEAR'!C359," ")</f>
        <v xml:space="preserve"> </v>
      </c>
      <c r="E359" t="str">
        <f>IF('100 YEAR'!F359&gt;0,YEAR('100 YEAR'!F359)-ข้อมูล!$C$5," ")</f>
        <v xml:space="preserve"> </v>
      </c>
      <c r="F359" t="str">
        <f>IFERROR(IF(C359="Jup",VLOOKUP(D359,สูตร!$E$1:$F$12,2,0),VLOOKUP(D359,สูตร!A:B,2,0)),"")</f>
        <v/>
      </c>
      <c r="H359" t="str">
        <f>LEFT('100 YEAR'!C359,3)</f>
        <v/>
      </c>
    </row>
    <row r="360" spans="1:8">
      <c r="A360" t="str">
        <f t="shared" si="10"/>
        <v xml:space="preserve"> </v>
      </c>
      <c r="B360" t="str">
        <f t="shared" si="11"/>
        <v xml:space="preserve"> </v>
      </c>
      <c r="C360" t="str">
        <f>LEFT('100 YEAR'!A360,3)</f>
        <v/>
      </c>
      <c r="D360" t="str">
        <f>IF('100 YEAR'!C360&gt;0,'100 YEAR'!C360," ")</f>
        <v xml:space="preserve"> </v>
      </c>
      <c r="E360" t="str">
        <f>IF('100 YEAR'!F360&gt;0,YEAR('100 YEAR'!F360)-ข้อมูล!$C$5," ")</f>
        <v xml:space="preserve"> </v>
      </c>
      <c r="F360" t="str">
        <f>IFERROR(IF(C360="Jup",VLOOKUP(D360,สูตร!$E$1:$F$12,2,0),VLOOKUP(D360,สูตร!A:B,2,0)),"")</f>
        <v/>
      </c>
      <c r="H360" t="str">
        <f>LEFT('100 YEAR'!C360,3)</f>
        <v/>
      </c>
    </row>
    <row r="361" spans="1:8">
      <c r="A361" t="str">
        <f t="shared" si="10"/>
        <v xml:space="preserve"> </v>
      </c>
      <c r="B361" t="str">
        <f t="shared" si="11"/>
        <v xml:space="preserve"> </v>
      </c>
      <c r="C361" t="str">
        <f>LEFT('100 YEAR'!A361,3)</f>
        <v/>
      </c>
      <c r="D361" t="str">
        <f>IF('100 YEAR'!C361&gt;0,'100 YEAR'!C361," ")</f>
        <v xml:space="preserve"> </v>
      </c>
      <c r="E361" t="str">
        <f>IF('100 YEAR'!F361&gt;0,YEAR('100 YEAR'!F361)-ข้อมูล!$C$5," ")</f>
        <v xml:space="preserve"> </v>
      </c>
      <c r="F361" t="str">
        <f>IFERROR(IF(C361="Jup",VLOOKUP(D361,สูตร!$E$1:$F$12,2,0),VLOOKUP(D361,สูตร!A:B,2,0)),"")</f>
        <v/>
      </c>
      <c r="H361" t="str">
        <f>LEFT('100 YEAR'!C361,3)</f>
        <v/>
      </c>
    </row>
    <row r="362" spans="1:8">
      <c r="A362" t="str">
        <f t="shared" si="10"/>
        <v xml:space="preserve"> </v>
      </c>
      <c r="B362" t="str">
        <f t="shared" si="11"/>
        <v xml:space="preserve"> </v>
      </c>
      <c r="C362" t="str">
        <f>LEFT('100 YEAR'!A362,3)</f>
        <v/>
      </c>
      <c r="D362" t="str">
        <f>IF('100 YEAR'!C362&gt;0,'100 YEAR'!C362," ")</f>
        <v xml:space="preserve"> </v>
      </c>
      <c r="E362" t="str">
        <f>IF('100 YEAR'!F362&gt;0,YEAR('100 YEAR'!F362)-ข้อมูล!$C$5," ")</f>
        <v xml:space="preserve"> </v>
      </c>
      <c r="F362" t="str">
        <f>IFERROR(IF(C362="Jup",VLOOKUP(D362,สูตร!$E$1:$F$12,2,0),VLOOKUP(D362,สูตร!A:B,2,0)),"")</f>
        <v/>
      </c>
      <c r="H362" t="str">
        <f>LEFT('100 YEAR'!C362,3)</f>
        <v/>
      </c>
    </row>
    <row r="363" spans="1:8">
      <c r="A363" t="str">
        <f t="shared" si="10"/>
        <v xml:space="preserve"> </v>
      </c>
      <c r="B363" t="str">
        <f t="shared" si="11"/>
        <v xml:space="preserve"> </v>
      </c>
      <c r="C363" t="str">
        <f>LEFT('100 YEAR'!A363,3)</f>
        <v/>
      </c>
      <c r="D363" t="str">
        <f>IF('100 YEAR'!C363&gt;0,'100 YEAR'!C363," ")</f>
        <v xml:space="preserve"> </v>
      </c>
      <c r="E363" t="str">
        <f>IF('100 YEAR'!F363&gt;0,YEAR('100 YEAR'!F363)-ข้อมูล!$C$5," ")</f>
        <v xml:space="preserve"> </v>
      </c>
      <c r="F363" t="str">
        <f>IFERROR(IF(C363="Jup",VLOOKUP(D363,สูตร!$E$1:$F$12,2,0),VLOOKUP(D363,สูตร!A:B,2,0)),"")</f>
        <v/>
      </c>
      <c r="H363" t="str">
        <f>LEFT('100 YEAR'!C363,3)</f>
        <v/>
      </c>
    </row>
    <row r="364" spans="1:8">
      <c r="A364" t="str">
        <f t="shared" si="10"/>
        <v xml:space="preserve"> </v>
      </c>
      <c r="B364" t="str">
        <f t="shared" si="11"/>
        <v xml:space="preserve"> </v>
      </c>
      <c r="C364" t="str">
        <f>LEFT('100 YEAR'!A364,3)</f>
        <v/>
      </c>
      <c r="D364" t="str">
        <f>IF('100 YEAR'!C364&gt;0,'100 YEAR'!C364," ")</f>
        <v xml:space="preserve"> </v>
      </c>
      <c r="E364" t="str">
        <f>IF('100 YEAR'!F364&gt;0,YEAR('100 YEAR'!F364)-ข้อมูล!$C$5," ")</f>
        <v xml:space="preserve"> </v>
      </c>
      <c r="F364" t="str">
        <f>IFERROR(IF(C364="Jup",VLOOKUP(D364,สูตร!$E$1:$F$12,2,0),VLOOKUP(D364,สูตร!A:B,2,0)),"")</f>
        <v/>
      </c>
      <c r="H364" t="str">
        <f>LEFT('100 YEAR'!C364,3)</f>
        <v/>
      </c>
    </row>
    <row r="365" spans="1:8">
      <c r="A365" t="str">
        <f t="shared" si="10"/>
        <v xml:space="preserve"> </v>
      </c>
      <c r="B365" t="str">
        <f t="shared" si="11"/>
        <v xml:space="preserve"> </v>
      </c>
      <c r="C365" t="str">
        <f>LEFT('100 YEAR'!A365,3)</f>
        <v/>
      </c>
      <c r="D365" t="str">
        <f>IF('100 YEAR'!C365&gt;0,'100 YEAR'!C365," ")</f>
        <v xml:space="preserve"> </v>
      </c>
      <c r="E365" t="str">
        <f>IF('100 YEAR'!F365&gt;0,YEAR('100 YEAR'!F365)-ข้อมูล!$C$5," ")</f>
        <v xml:space="preserve"> </v>
      </c>
      <c r="F365" t="str">
        <f>IFERROR(IF(C365="Jup",VLOOKUP(D365,สูตร!$E$1:$F$12,2,0),VLOOKUP(D365,สูตร!A:B,2,0)),"")</f>
        <v/>
      </c>
      <c r="H365" t="str">
        <f>LEFT('100 YEAR'!C365,3)</f>
        <v/>
      </c>
    </row>
    <row r="366" spans="1:8">
      <c r="A366" t="str">
        <f t="shared" si="10"/>
        <v xml:space="preserve"> </v>
      </c>
      <c r="B366" t="str">
        <f t="shared" si="11"/>
        <v xml:space="preserve"> </v>
      </c>
      <c r="C366" t="str">
        <f>LEFT('100 YEAR'!A366,3)</f>
        <v/>
      </c>
      <c r="D366" t="str">
        <f>IF('100 YEAR'!C366&gt;0,'100 YEAR'!C366," ")</f>
        <v xml:space="preserve"> </v>
      </c>
      <c r="E366" t="str">
        <f>IF('100 YEAR'!F366&gt;0,YEAR('100 YEAR'!F366)-ข้อมูล!$C$5," ")</f>
        <v xml:space="preserve"> </v>
      </c>
      <c r="F366" t="str">
        <f>IFERROR(IF(C366="Jup",VLOOKUP(D366,สูตร!$E$1:$F$12,2,0),VLOOKUP(D366,สูตร!A:B,2,0)),"")</f>
        <v/>
      </c>
      <c r="H366" t="str">
        <f>LEFT('100 YEAR'!C366,3)</f>
        <v/>
      </c>
    </row>
    <row r="367" spans="1:8">
      <c r="A367" t="str">
        <f t="shared" si="10"/>
        <v xml:space="preserve"> </v>
      </c>
      <c r="B367" t="str">
        <f t="shared" si="11"/>
        <v xml:space="preserve"> </v>
      </c>
      <c r="C367" t="str">
        <f>LEFT('100 YEAR'!A367,3)</f>
        <v/>
      </c>
      <c r="D367" t="str">
        <f>IF('100 YEAR'!C367&gt;0,'100 YEAR'!C367," ")</f>
        <v xml:space="preserve"> </v>
      </c>
      <c r="E367" t="str">
        <f>IF('100 YEAR'!F367&gt;0,YEAR('100 YEAR'!F367)-ข้อมูล!$C$5," ")</f>
        <v xml:space="preserve"> </v>
      </c>
      <c r="F367" t="str">
        <f>IFERROR(IF(C367="Jup",VLOOKUP(D367,สูตร!$E$1:$F$12,2,0),VLOOKUP(D367,สูตร!A:B,2,0)),"")</f>
        <v/>
      </c>
      <c r="H367" t="str">
        <f>LEFT('100 YEAR'!C367,3)</f>
        <v/>
      </c>
    </row>
    <row r="368" spans="1:8">
      <c r="A368" t="str">
        <f t="shared" si="10"/>
        <v xml:space="preserve"> </v>
      </c>
      <c r="B368" t="str">
        <f t="shared" si="11"/>
        <v xml:space="preserve"> </v>
      </c>
      <c r="C368" t="str">
        <f>LEFT('100 YEAR'!A368,3)</f>
        <v/>
      </c>
      <c r="D368" t="str">
        <f>IF('100 YEAR'!C368&gt;0,'100 YEAR'!C368," ")</f>
        <v xml:space="preserve"> </v>
      </c>
      <c r="E368" t="str">
        <f>IF('100 YEAR'!F368&gt;0,YEAR('100 YEAR'!F368)-ข้อมูล!$C$5," ")</f>
        <v xml:space="preserve"> </v>
      </c>
      <c r="F368" t="str">
        <f>IFERROR(IF(C368="Jup",VLOOKUP(D368,สูตร!$E$1:$F$12,2,0),VLOOKUP(D368,สูตร!A:B,2,0)),"")</f>
        <v/>
      </c>
      <c r="H368" t="str">
        <f>LEFT('100 YEAR'!C368,3)</f>
        <v/>
      </c>
    </row>
    <row r="369" spans="1:8">
      <c r="A369" t="str">
        <f t="shared" si="10"/>
        <v xml:space="preserve"> </v>
      </c>
      <c r="B369" t="str">
        <f t="shared" si="11"/>
        <v xml:space="preserve"> </v>
      </c>
      <c r="C369" t="str">
        <f>LEFT('100 YEAR'!A369,3)</f>
        <v/>
      </c>
      <c r="D369" t="str">
        <f>IF('100 YEAR'!C369&gt;0,'100 YEAR'!C369," ")</f>
        <v xml:space="preserve"> </v>
      </c>
      <c r="E369" t="str">
        <f>IF('100 YEAR'!F369&gt;0,YEAR('100 YEAR'!F369)-ข้อมูล!$C$5," ")</f>
        <v xml:space="preserve"> </v>
      </c>
      <c r="F369" t="str">
        <f>IFERROR(IF(C369="Jup",VLOOKUP(D369,สูตร!$E$1:$F$12,2,0),VLOOKUP(D369,สูตร!A:B,2,0)),"")</f>
        <v/>
      </c>
      <c r="H369" t="str">
        <f>LEFT('100 YEAR'!C369,3)</f>
        <v/>
      </c>
    </row>
    <row r="370" spans="1:8">
      <c r="A370" t="str">
        <f t="shared" ref="A370:A371" si="12">C370&amp;" "&amp;H370</f>
        <v xml:space="preserve"> </v>
      </c>
      <c r="B370" t="str">
        <f t="shared" si="11"/>
        <v xml:space="preserve"> </v>
      </c>
      <c r="C370" t="str">
        <f>LEFT('100 YEAR'!A370,3)</f>
        <v/>
      </c>
      <c r="D370" t="str">
        <f>IF('100 YEAR'!C370&gt;0,'100 YEAR'!C370," ")</f>
        <v xml:space="preserve"> </v>
      </c>
      <c r="E370" t="str">
        <f>IF('100 YEAR'!F370&gt;0,YEAR('100 YEAR'!F370)-ข้อมูล!$C$5," ")</f>
        <v xml:space="preserve"> </v>
      </c>
      <c r="F370" t="str">
        <f>IFERROR(IF(C370="Jup",VLOOKUP(D370,สูตร!$E$1:$F$12,2,0),VLOOKUP(D370,สูตร!A:B,2,0)),"")</f>
        <v/>
      </c>
    </row>
    <row r="371" spans="1:8">
      <c r="A371" t="str">
        <f t="shared" si="12"/>
        <v xml:space="preserve"> </v>
      </c>
      <c r="B371" t="str">
        <f t="shared" si="11"/>
        <v xml:space="preserve"> </v>
      </c>
      <c r="C371" t="str">
        <f>LEFT('100 YEAR'!A371,3)</f>
        <v/>
      </c>
      <c r="D371" t="str">
        <f>IF('100 YEAR'!C371&gt;0,'100 YEAR'!C371," ")</f>
        <v xml:space="preserve"> </v>
      </c>
      <c r="E371" t="str">
        <f>IF('100 YEAR'!F371&gt;0,YEAR('100 YEAR'!F371)-ข้อมูล!$C$5," ")</f>
        <v xml:space="preserve"> </v>
      </c>
      <c r="F371" t="str">
        <f>IFERROR(IF(C371="Jup",VLOOKUP(D371,สูตร!$E$1:$F$12,2,0),VLOOKUP(D371,สูตร!A:B,2,0)),"")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02"/>
  <sheetViews>
    <sheetView tabSelected="1" workbookViewId="0">
      <selection activeCell="H11" sqref="H11"/>
    </sheetView>
  </sheetViews>
  <sheetFormatPr defaultRowHeight="15"/>
  <cols>
    <col min="1" max="1" width="5.140625" style="3" customWidth="1"/>
    <col min="2" max="4" width="12" style="3" customWidth="1"/>
  </cols>
  <sheetData>
    <row r="1" spans="1:10">
      <c r="B1" s="3" t="s">
        <v>72</v>
      </c>
      <c r="C1" s="3" t="s">
        <v>70</v>
      </c>
      <c r="D1" s="3" t="s">
        <v>71</v>
      </c>
      <c r="F1" s="3"/>
      <c r="G1" s="3"/>
      <c r="H1" s="3"/>
      <c r="I1" s="3"/>
      <c r="J1" s="3"/>
    </row>
    <row r="2" spans="1:10">
      <c r="A2" s="3">
        <v>0</v>
      </c>
      <c r="B2" s="3">
        <f>VLOOKUP(A2-$F$2,สูตร!H:I,2,0)</f>
        <v>40</v>
      </c>
      <c r="C2" s="3" t="e">
        <f>VLOOKUP(A2&amp;"Jup",ข้อมูล!$B:$F,5,0)</f>
        <v>#N/A</v>
      </c>
      <c r="D2" s="3" t="e">
        <f>VLOOKUP(A2&amp;"Sat",ข้อมูล!$B:$F,5,0)</f>
        <v>#N/A</v>
      </c>
      <c r="F2" s="3">
        <f>VLOOKUP("mon sun",ข้อมูล!A:I,5,0)</f>
        <v>9</v>
      </c>
    </row>
    <row r="3" spans="1:10">
      <c r="A3" s="3">
        <v>1</v>
      </c>
      <c r="B3" s="3">
        <f>VLOOKUP(A3-$F$2,สูตร!H:I,2,0)</f>
        <v>15</v>
      </c>
      <c r="C3" s="3">
        <f>VLOOKUP(A3&amp;"Jup",ข้อมูล!$B:$F,5,0)</f>
        <v>45</v>
      </c>
      <c r="D3" s="3">
        <f>VLOOKUP(A3&amp;"Sat",ข้อมูล!$B:$F,5,0)</f>
        <v>0</v>
      </c>
    </row>
    <row r="4" spans="1:10">
      <c r="A4" s="3">
        <v>2</v>
      </c>
      <c r="B4" s="3">
        <f>VLOOKUP(A4-$F$2,สูตร!H:I,2,0)</f>
        <v>-15</v>
      </c>
      <c r="C4" s="3">
        <f>VLOOKUP(A4&amp;"Jup",ข้อมูล!$B:$F,5,0)</f>
        <v>50</v>
      </c>
      <c r="D4" s="3" t="e">
        <f>VLOOKUP(A4&amp;"Sat",ข้อมูล!$B:$F,5,0)</f>
        <v>#N/A</v>
      </c>
    </row>
    <row r="5" spans="1:10">
      <c r="A5" s="3">
        <v>3</v>
      </c>
      <c r="B5" s="3">
        <f>VLOOKUP(A5-$F$2,สูตร!H:I,2,0)</f>
        <v>-40</v>
      </c>
      <c r="C5" s="3">
        <f>VLOOKUP(A5&amp;"Jup",ข้อมูล!$B:$F,5,0)</f>
        <v>45</v>
      </c>
      <c r="D5" s="3">
        <f>VLOOKUP(A5&amp;"Sat",ข้อมูล!$B:$F,5,0)</f>
        <v>-60</v>
      </c>
    </row>
    <row r="6" spans="1:10">
      <c r="A6" s="3">
        <v>4</v>
      </c>
      <c r="B6" s="3">
        <f>VLOOKUP(A6-$F$2,สูตร!H:I,2,0)</f>
        <v>-60</v>
      </c>
      <c r="C6" s="3">
        <f>VLOOKUP(A6&amp;"Jup",ข้อมูล!$B:$F,5,0)</f>
        <v>30</v>
      </c>
      <c r="D6" s="3">
        <f>VLOOKUP(A6&amp;"Sat",ข้อมูล!$B:$F,5,0)</f>
        <v>-60</v>
      </c>
    </row>
    <row r="7" spans="1:10">
      <c r="A7" s="3">
        <v>5</v>
      </c>
      <c r="B7" s="3">
        <f>VLOOKUP(A7-$F$2,สูตร!H:I,2,0)</f>
        <v>-74</v>
      </c>
      <c r="C7" s="3">
        <f>VLOOKUP(A7&amp;"Jup",ข้อมูล!$B:$F,5,0)</f>
        <v>0</v>
      </c>
      <c r="D7" s="3" t="e">
        <f>VLOOKUP(A7&amp;"Sat",ข้อมูล!$B:$F,5,0)</f>
        <v>#N/A</v>
      </c>
    </row>
    <row r="8" spans="1:10">
      <c r="A8" s="3">
        <v>6</v>
      </c>
      <c r="B8" s="3">
        <f>VLOOKUP(A8-$F$2,สูตร!H:I,2,0)</f>
        <v>-85</v>
      </c>
      <c r="C8" s="3">
        <f>VLOOKUP(A8&amp;"Jup",ข้อมูล!$B:$F,5,0)</f>
        <v>-30</v>
      </c>
      <c r="D8" s="3">
        <f>VLOOKUP(A8&amp;"Sat",ข้อมูล!$B:$F,5,0)</f>
        <v>-85</v>
      </c>
    </row>
    <row r="9" spans="1:10">
      <c r="A9" s="3">
        <v>7</v>
      </c>
      <c r="B9" s="3">
        <f>VLOOKUP(A9-$F$2,สูตร!H:I,2,0)</f>
        <v>-93</v>
      </c>
      <c r="C9" s="3">
        <f>VLOOKUP(A9&amp;"Jup",ข้อมูล!$B:$F,5,0)</f>
        <v>-45</v>
      </c>
      <c r="D9" s="3" t="e">
        <f>VLOOKUP(A9&amp;"Sat",ข้อมูล!$B:$F,5,0)</f>
        <v>#N/A</v>
      </c>
    </row>
    <row r="10" spans="1:10">
      <c r="A10" s="3">
        <v>8</v>
      </c>
      <c r="B10" s="3">
        <f>VLOOKUP(A10-$F$2,สูตร!H:I,2,0)</f>
        <v>-98</v>
      </c>
      <c r="C10" s="3">
        <f>VLOOKUP(A10&amp;"Jup",ข้อมูล!$B:$F,5,0)</f>
        <v>-50</v>
      </c>
      <c r="D10" s="3">
        <f>VLOOKUP(A10&amp;"Sat",ข้อมูล!$B:$F,5,0)</f>
        <v>-100</v>
      </c>
    </row>
    <row r="11" spans="1:10">
      <c r="A11" s="3">
        <v>9</v>
      </c>
      <c r="B11" s="3">
        <f>VLOOKUP(A11-$F$2,สูตร!H:I,2,0)</f>
        <v>-100</v>
      </c>
      <c r="C11" s="3">
        <f>VLOOKUP(A11&amp;"Jup",ข้อมูล!$B:$F,5,0)</f>
        <v>-30</v>
      </c>
      <c r="D11" s="3">
        <f>VLOOKUP(A11&amp;"Sat",ข้อมูล!$B:$F,5,0)</f>
        <v>-85</v>
      </c>
    </row>
    <row r="12" spans="1:10">
      <c r="A12" s="3">
        <v>10</v>
      </c>
      <c r="B12" s="3">
        <f>VLOOKUP(A12-$F$2,สูตร!H:I,2,0)</f>
        <v>-98</v>
      </c>
      <c r="C12" s="3">
        <f>VLOOKUP(A12&amp;"Jup",ข้อมูล!$B:$F,5,0)</f>
        <v>0</v>
      </c>
      <c r="D12" s="3">
        <f>VLOOKUP(A12&amp;"Sat",ข้อมูล!$B:$F,5,0)</f>
        <v>-85</v>
      </c>
    </row>
    <row r="13" spans="1:10">
      <c r="A13" s="3">
        <v>11</v>
      </c>
      <c r="B13" s="3">
        <f>VLOOKUP(A13-$F$2,สูตร!H:I,2,0)</f>
        <v>-93</v>
      </c>
      <c r="C13" s="3">
        <f>VLOOKUP(A13&amp;"Jup",ข้อมูล!$B:$F,5,0)</f>
        <v>30</v>
      </c>
      <c r="D13" s="3" t="e">
        <f>VLOOKUP(A13&amp;"Sat",ข้อมูล!$B:$F,5,0)</f>
        <v>#N/A</v>
      </c>
    </row>
    <row r="14" spans="1:10">
      <c r="A14" s="3">
        <v>12</v>
      </c>
      <c r="B14" s="3">
        <f>VLOOKUP(A14-$F$2,สูตร!H:I,2,0)</f>
        <v>-85</v>
      </c>
      <c r="C14" s="3">
        <f>VLOOKUP(A14&amp;"Jup",ข้อมูล!$B:$F,5,0)</f>
        <v>45</v>
      </c>
      <c r="D14" s="3">
        <f>VLOOKUP(A14&amp;"Sat",ข้อมูล!$B:$F,5,0)</f>
        <v>-60</v>
      </c>
    </row>
    <row r="15" spans="1:10">
      <c r="A15" s="3">
        <v>13</v>
      </c>
      <c r="B15" s="3">
        <f>VLOOKUP(A15-$F$2,สูตร!H:I,2,0)</f>
        <v>-74</v>
      </c>
      <c r="C15" s="3">
        <f>VLOOKUP(A15&amp;"Jup",ข้อมูล!$B:$F,5,0)</f>
        <v>30</v>
      </c>
      <c r="D15" s="3" t="e">
        <f>VLOOKUP(A15&amp;"Sat",ข้อมูล!$B:$F,5,0)</f>
        <v>#N/A</v>
      </c>
    </row>
    <row r="16" spans="1:10">
      <c r="A16" s="3">
        <v>14</v>
      </c>
      <c r="B16" s="3">
        <f>VLOOKUP(A16-$F$2,สูตร!H:I,2,0)</f>
        <v>-60</v>
      </c>
      <c r="C16" s="3">
        <f>VLOOKUP(A16&amp;"Jup",ข้อมูล!$B:$F,5,0)</f>
        <v>50</v>
      </c>
      <c r="D16" s="3">
        <f>VLOOKUP(A16&amp;"Sat",ข้อมูล!$B:$F,5,0)</f>
        <v>0</v>
      </c>
    </row>
    <row r="17" spans="1:4">
      <c r="A17" s="3">
        <v>15</v>
      </c>
      <c r="B17" s="3">
        <f>VLOOKUP(A17-$F$2,สูตร!H:I,2,0)</f>
        <v>-40</v>
      </c>
      <c r="C17" s="3">
        <f>VLOOKUP(A17&amp;"Jup",ข้อมูล!$B:$F,5,0)</f>
        <v>45</v>
      </c>
      <c r="D17" s="3" t="e">
        <f>VLOOKUP(A17&amp;"Sat",ข้อมูล!$B:$F,5,0)</f>
        <v>#N/A</v>
      </c>
    </row>
    <row r="18" spans="1:4">
      <c r="A18" s="3">
        <v>16</v>
      </c>
      <c r="B18" s="3">
        <f>VLOOKUP(A18-$F$2,สูตร!H:I,2,0)</f>
        <v>-15</v>
      </c>
      <c r="C18" s="3">
        <f>VLOOKUP(A18&amp;"Jup",ข้อมูล!$B:$F,5,0)</f>
        <v>30</v>
      </c>
      <c r="D18" s="3" t="e">
        <f>VLOOKUP(A18&amp;"Sat",ข้อมูล!$B:$F,5,0)</f>
        <v>#N/A</v>
      </c>
    </row>
    <row r="19" spans="1:4">
      <c r="A19" s="3">
        <v>17</v>
      </c>
      <c r="B19" s="3">
        <f>VLOOKUP(A19-$F$2,สูตร!H:I,2,0)</f>
        <v>15</v>
      </c>
      <c r="C19" s="3">
        <f>VLOOKUP(A19&amp;"Jup",ข้อมูล!$B:$F,5,0)</f>
        <v>0</v>
      </c>
      <c r="D19" s="3">
        <f>VLOOKUP(A19&amp;"Sat",ข้อมูล!$B:$F,5,0)</f>
        <v>60</v>
      </c>
    </row>
    <row r="20" spans="1:4">
      <c r="A20" s="3">
        <v>18</v>
      </c>
      <c r="B20" s="3">
        <f>VLOOKUP(A20-$F$2,สูตร!H:I,2,0)</f>
        <v>40</v>
      </c>
      <c r="C20" s="3">
        <f>VLOOKUP(A20&amp;"Jup",ข้อมูล!$B:$F,5,0)</f>
        <v>-30</v>
      </c>
      <c r="D20" s="3" t="e">
        <f>VLOOKUP(A20&amp;"Sat",ข้อมูล!$B:$F,5,0)</f>
        <v>#N/A</v>
      </c>
    </row>
    <row r="21" spans="1:4">
      <c r="A21" s="3">
        <v>19</v>
      </c>
      <c r="B21" s="3">
        <f>VLOOKUP(A21-$F$2,สูตร!H:I,2,0)</f>
        <v>60</v>
      </c>
      <c r="C21" s="3">
        <f>VLOOKUP(A21&amp;"Jup",ข้อมูล!$B:$F,5,0)</f>
        <v>-45</v>
      </c>
      <c r="D21" s="3" t="e">
        <f>VLOOKUP(A21&amp;"Sat",ข้อมูล!$B:$F,5,0)</f>
        <v>#N/A</v>
      </c>
    </row>
    <row r="22" spans="1:4">
      <c r="A22" s="3">
        <v>20</v>
      </c>
      <c r="B22" s="3">
        <f>VLOOKUP(A22-$F$2,สูตร!H:I,2,0)</f>
        <v>74</v>
      </c>
      <c r="C22" s="3">
        <f>VLOOKUP(A22&amp;"Jup",ข้อมูล!$B:$F,5,0)</f>
        <v>-50</v>
      </c>
      <c r="D22" s="3">
        <f>VLOOKUP(A22&amp;"Sat",ข้อมูล!$B:$F,5,0)</f>
        <v>85</v>
      </c>
    </row>
    <row r="23" spans="1:4">
      <c r="A23" s="3">
        <v>21</v>
      </c>
      <c r="B23" s="3">
        <f>VLOOKUP(A23-$F$2,สูตร!H:I,2,0)</f>
        <v>85</v>
      </c>
      <c r="C23" s="3">
        <f>VLOOKUP(A23&amp;"Jup",ข้อมูล!$B:$F,5,0)</f>
        <v>-30</v>
      </c>
      <c r="D23" s="3" t="e">
        <f>VLOOKUP(A23&amp;"Sat",ข้อมูล!$B:$F,5,0)</f>
        <v>#N/A</v>
      </c>
    </row>
    <row r="24" spans="1:4">
      <c r="A24" s="3">
        <v>22</v>
      </c>
      <c r="B24" s="3">
        <f>VLOOKUP(A24-$F$2,สูตร!H:I,2,0)</f>
        <v>93</v>
      </c>
      <c r="C24" s="3">
        <f>VLOOKUP(A24&amp;"Jup",ข้อมูล!$B:$F,5,0)</f>
        <v>0</v>
      </c>
      <c r="D24" s="3">
        <f>VLOOKUP(A24&amp;"Sat",ข้อมูล!$B:$F,5,0)</f>
        <v>100</v>
      </c>
    </row>
    <row r="25" spans="1:4">
      <c r="A25" s="3">
        <v>23</v>
      </c>
      <c r="B25" s="3">
        <f>VLOOKUP(A25-$F$2,สูตร!H:I,2,0)</f>
        <v>98</v>
      </c>
      <c r="C25" s="3">
        <f>VLOOKUP(A25&amp;"Jup",ข้อมูล!$B:$F,5,0)</f>
        <v>30</v>
      </c>
      <c r="D25" s="3" t="e">
        <f>VLOOKUP(A25&amp;"Sat",ข้อมูล!$B:$F,5,0)</f>
        <v>#N/A</v>
      </c>
    </row>
    <row r="26" spans="1:4">
      <c r="A26" s="3">
        <v>24</v>
      </c>
      <c r="B26" s="3">
        <f>VLOOKUP(A26-$F$2,สูตร!H:I,2,0)</f>
        <v>100</v>
      </c>
      <c r="C26" s="3">
        <f>VLOOKUP(A26&amp;"Jup",ข้อมูล!$B:$F,5,0)</f>
        <v>45</v>
      </c>
      <c r="D26" s="3" t="e">
        <f>VLOOKUP(A26&amp;"Sat",ข้อมูล!$B:$F,5,0)</f>
        <v>#N/A</v>
      </c>
    </row>
    <row r="27" spans="1:4">
      <c r="A27" s="3">
        <v>25</v>
      </c>
      <c r="B27" s="3">
        <f>VLOOKUP(A27-$F$2,สูตร!H:I,2,0)</f>
        <v>98</v>
      </c>
      <c r="C27" s="3">
        <f>VLOOKUP(A27&amp;"Jup",ข้อมูล!$B:$F,5,0)</f>
        <v>50</v>
      </c>
      <c r="D27" s="3">
        <f>VLOOKUP(A27&amp;"Sat",ข้อมูล!$B:$F,5,0)</f>
        <v>85</v>
      </c>
    </row>
    <row r="28" spans="1:4">
      <c r="A28" s="3">
        <v>26</v>
      </c>
      <c r="B28" s="3">
        <f>VLOOKUP(A28-$F$2,สูตร!H:I,2,0)</f>
        <v>93</v>
      </c>
      <c r="C28" s="3">
        <f>VLOOKUP(A28&amp;"Jup",ข้อมูล!$B:$F,5,0)</f>
        <v>45</v>
      </c>
      <c r="D28" s="3" t="e">
        <f>VLOOKUP(A28&amp;"Sat",ข้อมูล!$B:$F,5,0)</f>
        <v>#N/A</v>
      </c>
    </row>
    <row r="29" spans="1:4">
      <c r="A29" s="3">
        <v>27</v>
      </c>
      <c r="B29" s="3">
        <f>VLOOKUP(A29-$F$2,สูตร!H:I,2,0)</f>
        <v>85</v>
      </c>
      <c r="C29" s="3">
        <f>VLOOKUP(A29&amp;"Jup",ข้อมูล!$B:$F,5,0)</f>
        <v>30</v>
      </c>
      <c r="D29" s="3">
        <f>VLOOKUP(A29&amp;"Sat",ข้อมูล!$B:$F,5,0)</f>
        <v>60</v>
      </c>
    </row>
    <row r="30" spans="1:4">
      <c r="A30" s="3">
        <v>28</v>
      </c>
      <c r="B30" s="3">
        <f>VLOOKUP(A30-$F$2,สูตร!H:I,2,0)</f>
        <v>74</v>
      </c>
      <c r="C30" s="3">
        <f>VLOOKUP(A30&amp;"Jup",ข้อมูล!$B:$F,5,0)</f>
        <v>0</v>
      </c>
      <c r="D30" s="3" t="e">
        <f>VLOOKUP(A30&amp;"Sat",ข้อมูล!$B:$F,5,0)</f>
        <v>#N/A</v>
      </c>
    </row>
    <row r="31" spans="1:4">
      <c r="A31" s="3">
        <v>29</v>
      </c>
      <c r="B31" s="3">
        <f>VLOOKUP(A31-$F$2,สูตร!H:I,2,0)</f>
        <v>60</v>
      </c>
      <c r="C31" s="3">
        <f>VLOOKUP(A31&amp;"Jup",ข้อมูล!$B:$F,5,0)</f>
        <v>0</v>
      </c>
      <c r="D31" s="3" t="e">
        <f>VLOOKUP(A31&amp;"Sat",ข้อมูล!$B:$F,5,0)</f>
        <v>#N/A</v>
      </c>
    </row>
    <row r="32" spans="1:4">
      <c r="A32" s="3">
        <v>30</v>
      </c>
      <c r="B32" s="3">
        <f>VLOOKUP(A32-$F$2,สูตร!H:I,2,0)</f>
        <v>40</v>
      </c>
      <c r="C32" s="3">
        <f>VLOOKUP(A32&amp;"Jup",ข้อมูล!$B:$F,5,0)</f>
        <v>-30</v>
      </c>
      <c r="D32" s="3">
        <f>VLOOKUP(A32&amp;"Sat",ข้อมูล!$B:$F,5,0)</f>
        <v>0</v>
      </c>
    </row>
    <row r="33" spans="1:4">
      <c r="A33" s="3">
        <v>31</v>
      </c>
      <c r="B33" s="3">
        <f>VLOOKUP(A33-$F$2,สูตร!H:I,2,0)</f>
        <v>15</v>
      </c>
      <c r="C33" s="3">
        <f>VLOOKUP(A33&amp;"Jup",ข้อมูล!$B:$F,5,0)</f>
        <v>-45</v>
      </c>
      <c r="D33" s="3" t="e">
        <f>VLOOKUP(A33&amp;"Sat",ข้อมูล!$B:$F,5,0)</f>
        <v>#N/A</v>
      </c>
    </row>
    <row r="34" spans="1:4">
      <c r="A34" s="3">
        <v>32</v>
      </c>
      <c r="B34" s="3">
        <f>VLOOKUP(A34-$F$2,สูตร!H:I,2,0)</f>
        <v>-15</v>
      </c>
      <c r="C34" s="3">
        <f>VLOOKUP(A34&amp;"Jup",ข้อมูล!$B:$F,5,0)</f>
        <v>-45</v>
      </c>
      <c r="D34" s="3" t="e">
        <f>VLOOKUP(A34&amp;"Sat",ข้อมูล!$B:$F,5,0)</f>
        <v>#N/A</v>
      </c>
    </row>
    <row r="35" spans="1:4">
      <c r="A35" s="3">
        <v>33</v>
      </c>
      <c r="B35" s="3">
        <f>VLOOKUP(A35-$F$2,สูตร!H:I,2,0)</f>
        <v>-40</v>
      </c>
      <c r="C35" s="3">
        <f>VLOOKUP(A35&amp;"Jup",ข้อมูล!$B:$F,5,0)</f>
        <v>-30</v>
      </c>
      <c r="D35" s="3">
        <f>VLOOKUP(A35&amp;"Sat",ข้อมูล!$B:$F,5,0)</f>
        <v>-60</v>
      </c>
    </row>
    <row r="36" spans="1:4">
      <c r="A36" s="3">
        <v>34</v>
      </c>
      <c r="B36" s="3">
        <f>VLOOKUP(A36-$F$2,สูตร!H:I,2,0)</f>
        <v>-60</v>
      </c>
      <c r="C36" s="3">
        <f>VLOOKUP(A36&amp;"Jup",ข้อมูล!$B:$F,5,0)</f>
        <v>0</v>
      </c>
      <c r="D36" s="3" t="e">
        <f>VLOOKUP(A36&amp;"Sat",ข้อมูล!$B:$F,5,0)</f>
        <v>#N/A</v>
      </c>
    </row>
    <row r="37" spans="1:4">
      <c r="A37" s="3">
        <v>35</v>
      </c>
      <c r="B37" s="3">
        <f>VLOOKUP(A37-$F$2,สูตร!H:I,2,0)</f>
        <v>-74</v>
      </c>
      <c r="C37" s="3">
        <f>VLOOKUP(A37&amp;"Jup",ข้อมูล!$B:$F,5,0)</f>
        <v>30</v>
      </c>
      <c r="D37" s="3">
        <f>VLOOKUP(A37&amp;"Sat",ข้อมูล!$B:$F,5,0)</f>
        <v>-85</v>
      </c>
    </row>
    <row r="38" spans="1:4">
      <c r="A38" s="3">
        <v>36</v>
      </c>
      <c r="B38" s="3">
        <f>VLOOKUP(A38-$F$2,สูตร!H:I,2,0)</f>
        <v>-85</v>
      </c>
      <c r="C38" s="3">
        <f>VLOOKUP(A38&amp;"Jup",ข้อมูล!$B:$F,5,0)</f>
        <v>45</v>
      </c>
      <c r="D38" s="3">
        <f>VLOOKUP(A38&amp;"Sat",ข้อมูล!$B:$F,5,0)</f>
        <v>-85</v>
      </c>
    </row>
    <row r="39" spans="1:4">
      <c r="A39" s="3">
        <v>37</v>
      </c>
      <c r="B39" s="3">
        <f>VLOOKUP(A39-$F$2,สูตร!H:I,2,0)</f>
        <v>-93</v>
      </c>
      <c r="C39" s="3">
        <f>VLOOKUP(A39&amp;"Jup",ข้อมูล!$B:$F,5,0)</f>
        <v>50</v>
      </c>
      <c r="D39" s="3">
        <f>VLOOKUP(A39&amp;"Sat",ข้อมูล!$B:$F,5,0)</f>
        <v>-100</v>
      </c>
    </row>
    <row r="40" spans="1:4">
      <c r="A40" s="3">
        <v>38</v>
      </c>
      <c r="B40" s="3">
        <f>VLOOKUP(A40-$F$2,สูตร!H:I,2,0)</f>
        <v>-98</v>
      </c>
      <c r="C40" s="3">
        <f>VLOOKUP(A40&amp;"Jup",ข้อมูล!$B:$F,5,0)</f>
        <v>45</v>
      </c>
      <c r="D40" s="3">
        <f>VLOOKUP(A40&amp;"Sat",ข้อมูล!$B:$F,5,0)</f>
        <v>-100</v>
      </c>
    </row>
    <row r="41" spans="1:4">
      <c r="A41" s="3">
        <v>39</v>
      </c>
      <c r="B41" s="3">
        <f>VLOOKUP(A41-$F$2,สูตร!H:I,2,0)</f>
        <v>-100</v>
      </c>
      <c r="C41" s="3">
        <f>VLOOKUP(A41&amp;"Jup",ข้อมูล!$B:$F,5,0)</f>
        <v>30</v>
      </c>
      <c r="D41" s="3">
        <f>VLOOKUP(A41&amp;"Sat",ข้อมูล!$B:$F,5,0)</f>
        <v>-85</v>
      </c>
    </row>
    <row r="42" spans="1:4">
      <c r="A42" s="3">
        <v>40</v>
      </c>
      <c r="B42" s="3">
        <f>VLOOKUP(A42-$F$2,สูตร!H:I,2,0)</f>
        <v>-98</v>
      </c>
      <c r="C42" s="3">
        <f>VLOOKUP(A42&amp;"Jup",ข้อมูล!$B:$F,5,0)</f>
        <v>0</v>
      </c>
      <c r="D42" s="3">
        <f>VLOOKUP(A42&amp;"Sat",ข้อมูล!$B:$F,5,0)</f>
        <v>-85</v>
      </c>
    </row>
    <row r="43" spans="1:4">
      <c r="A43" s="3">
        <v>41</v>
      </c>
      <c r="B43" s="3">
        <f>VLOOKUP(A43-$F$2,สูตร!H:I,2,0)</f>
        <v>-93</v>
      </c>
      <c r="C43" s="3">
        <f>VLOOKUP(A43&amp;"Jup",ข้อมูล!$B:$F,5,0)</f>
        <v>-30</v>
      </c>
      <c r="D43" s="3">
        <f>VLOOKUP(A43&amp;"Sat",ข้อมูล!$B:$F,5,0)</f>
        <v>-60</v>
      </c>
    </row>
    <row r="44" spans="1:4">
      <c r="A44" s="3">
        <v>42</v>
      </c>
      <c r="B44" s="3">
        <f>VLOOKUP(A44-$F$2,สูตร!H:I,2,0)</f>
        <v>-85</v>
      </c>
      <c r="C44" s="3">
        <f>VLOOKUP(A44&amp;"Jup",ข้อมูล!$B:$F,5,0)</f>
        <v>-30</v>
      </c>
      <c r="D44" s="3">
        <f>VLOOKUP(A44&amp;"Sat",ข้อมูล!$B:$F,5,0)</f>
        <v>-85</v>
      </c>
    </row>
    <row r="45" spans="1:4">
      <c r="A45" s="3">
        <v>43</v>
      </c>
      <c r="B45" s="3">
        <f>VLOOKUP(A45-$F$2,สูตร!H:I,2,0)</f>
        <v>-74</v>
      </c>
      <c r="C45" s="3">
        <f>VLOOKUP(A45&amp;"Jup",ข้อมูล!$B:$F,5,0)</f>
        <v>-50</v>
      </c>
      <c r="D45" s="3">
        <f>VLOOKUP(A45&amp;"Sat",ข้อมูล!$B:$F,5,0)</f>
        <v>0</v>
      </c>
    </row>
    <row r="46" spans="1:4">
      <c r="A46" s="3">
        <v>44</v>
      </c>
      <c r="B46" s="3">
        <f>VLOOKUP(A46-$F$2,สูตร!H:I,2,0)</f>
        <v>-60</v>
      </c>
      <c r="C46" s="3">
        <f>VLOOKUP(A46&amp;"Jup",ข้อมูล!$B:$F,5,0)</f>
        <v>-45</v>
      </c>
      <c r="D46" s="3">
        <f>VLOOKUP(A46&amp;"Sat",ข้อมูล!$B:$F,5,0)</f>
        <v>-60</v>
      </c>
    </row>
    <row r="47" spans="1:4">
      <c r="A47" s="3">
        <v>45</v>
      </c>
      <c r="B47" s="3">
        <f>VLOOKUP(A47-$F$2,สูตร!H:I,2,0)</f>
        <v>-40</v>
      </c>
      <c r="C47" s="3">
        <f>VLOOKUP(A47&amp;"Jup",ข้อมูล!$B:$F,5,0)</f>
        <v>-30</v>
      </c>
      <c r="D47" s="3" t="e">
        <f>VLOOKUP(A47&amp;"Sat",ข้อมูล!$B:$F,5,0)</f>
        <v>#N/A</v>
      </c>
    </row>
    <row r="48" spans="1:4">
      <c r="A48" s="3">
        <v>46</v>
      </c>
      <c r="B48" s="3">
        <f>VLOOKUP(A48-$F$2,สูตร!H:I,2,0)</f>
        <v>-15</v>
      </c>
      <c r="C48" s="3">
        <f>VLOOKUP(A48&amp;"Jup",ข้อมูล!$B:$F,5,0)</f>
        <v>0</v>
      </c>
      <c r="D48" s="3">
        <f>VLOOKUP(A48&amp;"Sat",ข้อมูล!$B:$F,5,0)</f>
        <v>60</v>
      </c>
    </row>
    <row r="49" spans="1:4">
      <c r="A49" s="3">
        <v>47</v>
      </c>
      <c r="B49" s="3">
        <f>VLOOKUP(A49-$F$2,สูตร!H:I,2,0)</f>
        <v>15</v>
      </c>
      <c r="C49" s="3">
        <f>VLOOKUP(A49&amp;"Jup",ข้อมูล!$B:$F,5,0)</f>
        <v>30</v>
      </c>
      <c r="D49" s="3">
        <f>VLOOKUP(A49&amp;"Sat",ข้อมูล!$B:$F,5,0)</f>
        <v>0</v>
      </c>
    </row>
    <row r="50" spans="1:4">
      <c r="A50" s="3">
        <v>48</v>
      </c>
      <c r="B50" s="3">
        <f>VLOOKUP(A50-$F$2,สูตร!H:I,2,0)</f>
        <v>40</v>
      </c>
      <c r="C50" s="3">
        <f>VLOOKUP(A50&amp;"Jup",ข้อมูล!$B:$F,5,0)</f>
        <v>45</v>
      </c>
      <c r="D50" s="3" t="e">
        <f>VLOOKUP(A50&amp;"Sat",ข้อมูล!$B:$F,5,0)</f>
        <v>#N/A</v>
      </c>
    </row>
    <row r="51" spans="1:4">
      <c r="A51" s="3">
        <v>49</v>
      </c>
      <c r="B51" s="3">
        <f>VLOOKUP(A51-$F$2,สูตร!H:I,2,0)</f>
        <v>60</v>
      </c>
      <c r="C51" s="3">
        <f>VLOOKUP(A51&amp;"Jup",ข้อมูล!$B:$F,5,0)</f>
        <v>50</v>
      </c>
      <c r="D51" s="3">
        <f>VLOOKUP(A51&amp;"Sat",ข้อมูล!$B:$F,5,0)</f>
        <v>85</v>
      </c>
    </row>
    <row r="52" spans="1:4">
      <c r="A52" s="3">
        <v>50</v>
      </c>
      <c r="B52" s="3">
        <f>VLOOKUP(A52-$F$2,สูตร!H:I,2,0)</f>
        <v>74</v>
      </c>
      <c r="C52" s="3">
        <f>VLOOKUP(A52&amp;"Jup",ข้อมูล!$B:$F,5,0)</f>
        <v>45</v>
      </c>
      <c r="D52" s="3" t="e">
        <f>VLOOKUP(A52&amp;"Sat",ข้อมูล!$B:$F,5,0)</f>
        <v>#N/A</v>
      </c>
    </row>
    <row r="53" spans="1:4">
      <c r="A53" s="3">
        <v>51</v>
      </c>
      <c r="B53" s="3">
        <f>VLOOKUP(A53-$F$2,สูตร!H:I,2,0)</f>
        <v>85</v>
      </c>
      <c r="C53" s="3">
        <f>VLOOKUP(A53&amp;"Jup",ข้อมูล!$B:$F,5,0)</f>
        <v>30</v>
      </c>
      <c r="D53" s="3" t="e">
        <f>VLOOKUP(A53&amp;"Sat",ข้อมูล!$B:$F,5,0)</f>
        <v>#N/A</v>
      </c>
    </row>
    <row r="54" spans="1:4">
      <c r="A54" s="3">
        <v>52</v>
      </c>
      <c r="B54" s="3">
        <f>VLOOKUP(A54-$F$2,สูตร!H:I,2,0)</f>
        <v>93</v>
      </c>
      <c r="C54" s="3">
        <f>VLOOKUP(A54&amp;"Jup",ข้อมูล!$B:$F,5,0)</f>
        <v>0</v>
      </c>
      <c r="D54" s="3">
        <f>VLOOKUP(A54&amp;"Sat",ข้อมูล!$B:$F,5,0)</f>
        <v>100</v>
      </c>
    </row>
    <row r="55" spans="1:4">
      <c r="A55" s="3">
        <v>53</v>
      </c>
      <c r="B55" s="3">
        <f>VLOOKUP(A55-$F$2,สูตร!H:I,2,0)</f>
        <v>98</v>
      </c>
      <c r="C55" s="3">
        <f>VLOOKUP(A55&amp;"Jup",ข้อมูล!$B:$F,5,0)</f>
        <v>-30</v>
      </c>
      <c r="D55" s="3" t="e">
        <f>VLOOKUP(A55&amp;"Sat",ข้อมูล!$B:$F,5,0)</f>
        <v>#N/A</v>
      </c>
    </row>
    <row r="56" spans="1:4">
      <c r="A56" s="3">
        <v>54</v>
      </c>
      <c r="B56" s="3">
        <f>VLOOKUP(A56-$F$2,สูตร!H:I,2,0)</f>
        <v>100</v>
      </c>
      <c r="C56" s="3">
        <f>VLOOKUP(A56&amp;"Jup",ข้อมูล!$B:$F,5,0)</f>
        <v>-45</v>
      </c>
      <c r="D56" s="3">
        <f>VLOOKUP(A56&amp;"Sat",ข้อมูล!$B:$F,5,0)</f>
        <v>85</v>
      </c>
    </row>
    <row r="57" spans="1:4">
      <c r="A57" s="3">
        <v>55</v>
      </c>
      <c r="B57" s="3">
        <f>VLOOKUP(A57-$F$2,สูตร!H:I,2,0)</f>
        <v>98</v>
      </c>
      <c r="C57" s="3">
        <f>VLOOKUP(A57&amp;"Jup",ข้อมูล!$B:$F,5,0)</f>
        <v>-50</v>
      </c>
      <c r="D57" s="3" t="e">
        <f>VLOOKUP(A57&amp;"Sat",ข้อมูล!$B:$F,5,0)</f>
        <v>#N/A</v>
      </c>
    </row>
    <row r="58" spans="1:4">
      <c r="A58" s="3">
        <v>56</v>
      </c>
      <c r="B58" s="3">
        <f>VLOOKUP(A58-$F$2,สูตร!H:I,2,0)</f>
        <v>93</v>
      </c>
      <c r="C58" s="3">
        <f>VLOOKUP(A58&amp;"Jup",ข้อมูล!$B:$F,5,0)</f>
        <v>-45</v>
      </c>
      <c r="D58" s="3" t="e">
        <f>VLOOKUP(A58&amp;"Sat",ข้อมูล!$B:$F,5,0)</f>
        <v>#N/A</v>
      </c>
    </row>
    <row r="59" spans="1:4">
      <c r="A59" s="3">
        <v>57</v>
      </c>
      <c r="B59" s="3">
        <f>VLOOKUP(A59-$F$2,สูตร!H:I,2,0)</f>
        <v>85</v>
      </c>
      <c r="C59" s="3">
        <f>VLOOKUP(A59&amp;"Jup",ข้อมูล!$B:$F,5,0)</f>
        <v>-45</v>
      </c>
      <c r="D59" s="3">
        <f>VLOOKUP(A59&amp;"Sat",ข้อมูล!$B:$F,5,0)</f>
        <v>60</v>
      </c>
    </row>
    <row r="60" spans="1:4">
      <c r="A60" s="3">
        <v>58</v>
      </c>
      <c r="B60" s="3">
        <f>VLOOKUP(A60-$F$2,สูตร!H:I,2,0)</f>
        <v>74</v>
      </c>
      <c r="C60" s="3">
        <f>VLOOKUP(A60&amp;"Jup",ข้อมูล!$B:$F,5,0)</f>
        <v>-30</v>
      </c>
      <c r="D60" s="3" t="e">
        <f>VLOOKUP(A60&amp;"Sat",ข้อมูล!$B:$F,5,0)</f>
        <v>#N/A</v>
      </c>
    </row>
    <row r="61" spans="1:4">
      <c r="A61" s="3">
        <v>59</v>
      </c>
      <c r="B61" s="3">
        <f>VLOOKUP(A61-$F$2,สูตร!H:I,2,0)</f>
        <v>60</v>
      </c>
      <c r="C61" s="3">
        <f>VLOOKUP(A61&amp;"Jup",ข้อมูล!$B:$F,5,0)</f>
        <v>30</v>
      </c>
      <c r="D61" s="3">
        <f>VLOOKUP(A61&amp;"Sat",ข้อมูล!$B:$F,5,0)</f>
        <v>0</v>
      </c>
    </row>
    <row r="62" spans="1:4">
      <c r="A62" s="3">
        <v>60</v>
      </c>
      <c r="B62" s="3">
        <f>VLOOKUP(A62-$F$2,สูตร!H:I,2,0)</f>
        <v>40</v>
      </c>
      <c r="C62" s="3">
        <f>VLOOKUP(A62&amp;"Jup",ข้อมูล!$B:$F,5,0)</f>
        <v>45</v>
      </c>
      <c r="D62" s="3">
        <f>VLOOKUP(A62&amp;"Sat",ข้อมูล!$B:$F,5,0)</f>
        <v>0</v>
      </c>
    </row>
    <row r="63" spans="1:4">
      <c r="A63" s="3">
        <v>61</v>
      </c>
      <c r="B63" s="3">
        <f>VLOOKUP(A63-$F$2,สูตร!H:I,2,0)</f>
        <v>15</v>
      </c>
      <c r="C63" s="3">
        <f>VLOOKUP(A63&amp;"Jup",ข้อมูล!$B:$F,5,0)</f>
        <v>50</v>
      </c>
      <c r="D63" s="3" t="e">
        <f>VLOOKUP(A63&amp;"Sat",ข้อมูล!$B:$F,5,0)</f>
        <v>#N/A</v>
      </c>
    </row>
    <row r="64" spans="1:4">
      <c r="A64" s="3">
        <v>62</v>
      </c>
      <c r="B64" s="3">
        <f>VLOOKUP(A64-$F$2,สูตร!H:I,2,0)</f>
        <v>-15</v>
      </c>
      <c r="C64" s="3">
        <f>VLOOKUP(A64&amp;"Jup",ข้อมูล!$B:$F,5,0)</f>
        <v>45</v>
      </c>
      <c r="D64" s="3">
        <f>VLOOKUP(A64&amp;"Sat",ข้อมูล!$B:$F,5,0)</f>
        <v>-60</v>
      </c>
    </row>
    <row r="65" spans="1:4">
      <c r="A65" s="3">
        <v>63</v>
      </c>
      <c r="B65" s="3">
        <f>VLOOKUP(A65-$F$2,สูตร!H:I,2,0)</f>
        <v>-40</v>
      </c>
      <c r="C65" s="3">
        <f>VLOOKUP(A65&amp;"Jup",ข้อมูล!$B:$F,5,0)</f>
        <v>30</v>
      </c>
      <c r="D65" s="3">
        <f>VLOOKUP(A65&amp;"Sat",ข้อมูล!$B:$F,5,0)</f>
        <v>-60</v>
      </c>
    </row>
    <row r="66" spans="1:4">
      <c r="A66" s="3">
        <v>64</v>
      </c>
      <c r="B66" s="3">
        <f>VLOOKUP(A66-$F$2,สูตร!H:I,2,0)</f>
        <v>-60</v>
      </c>
      <c r="C66" s="3">
        <f>VLOOKUP(A66&amp;"Jup",ข้อมูล!$B:$F,5,0)</f>
        <v>0</v>
      </c>
      <c r="D66" s="3" t="e">
        <f>VLOOKUP(A66&amp;"Sat",ข้อมูล!$B:$F,5,0)</f>
        <v>#N/A</v>
      </c>
    </row>
    <row r="67" spans="1:4">
      <c r="A67" s="3">
        <v>65</v>
      </c>
      <c r="B67" s="3">
        <f>VLOOKUP(A67-$F$2,สูตร!H:I,2,0)</f>
        <v>-74</v>
      </c>
      <c r="C67" s="3">
        <f>VLOOKUP(A67&amp;"Jup",ข้อมูล!$B:$F,5,0)</f>
        <v>-30</v>
      </c>
      <c r="D67" s="3">
        <f>VLOOKUP(A67&amp;"Sat",ข้อมูล!$B:$F,5,0)</f>
        <v>-85</v>
      </c>
    </row>
    <row r="68" spans="1:4">
      <c r="A68" s="3">
        <v>66</v>
      </c>
      <c r="B68" s="3">
        <f>VLOOKUP(A68-$F$2,สูตร!H:I,2,0)</f>
        <v>-85</v>
      </c>
      <c r="C68" s="3">
        <f>VLOOKUP(A68&amp;"Jup",ข้อมูล!$B:$F,5,0)</f>
        <v>-45</v>
      </c>
      <c r="D68" s="3" t="e">
        <f>VLOOKUP(A68&amp;"Sat",ข้อมูล!$B:$F,5,0)</f>
        <v>#N/A</v>
      </c>
    </row>
    <row r="69" spans="1:4">
      <c r="A69" s="3">
        <v>67</v>
      </c>
      <c r="B69" s="3">
        <f>VLOOKUP(A69-$F$2,สูตร!H:I,2,0)</f>
        <v>-93</v>
      </c>
      <c r="C69" s="3">
        <f>VLOOKUP(A69&amp;"Jup",ข้อมูล!$B:$F,5,0)</f>
        <v>-50</v>
      </c>
      <c r="D69" s="3">
        <f>VLOOKUP(A69&amp;"Sat",ข้อมูล!$B:$F,5,0)</f>
        <v>-100</v>
      </c>
    </row>
    <row r="70" spans="1:4">
      <c r="A70" s="3">
        <v>68</v>
      </c>
      <c r="B70" s="3">
        <f>VLOOKUP(A70-$F$2,สูตร!H:I,2,0)</f>
        <v>-98</v>
      </c>
      <c r="C70" s="3">
        <f>VLOOKUP(A70&amp;"Jup",ข้อมูล!$B:$F,5,0)</f>
        <v>-45</v>
      </c>
      <c r="D70" s="3" t="e">
        <f>VLOOKUP(A70&amp;"Sat",ข้อมูล!$B:$F,5,0)</f>
        <v>#N/A</v>
      </c>
    </row>
    <row r="71" spans="1:4">
      <c r="A71" s="3">
        <v>69</v>
      </c>
      <c r="B71" s="3">
        <f>VLOOKUP(A71-$F$2,สูตร!H:I,2,0)</f>
        <v>-100</v>
      </c>
      <c r="C71" s="3">
        <f>VLOOKUP(A71&amp;"Jup",ข้อมูล!$B:$F,5,0)</f>
        <v>-45</v>
      </c>
      <c r="D71" s="3">
        <f>VLOOKUP(A71&amp;"Sat",ข้อมูล!$B:$F,5,0)</f>
        <v>-85</v>
      </c>
    </row>
    <row r="72" spans="1:4">
      <c r="A72" s="3">
        <v>70</v>
      </c>
      <c r="B72" s="3">
        <f>VLOOKUP(A72-$F$2,สูตร!H:I,2,0)</f>
        <v>-98</v>
      </c>
      <c r="C72" s="3">
        <f>VLOOKUP(A72&amp;"Jup",ข้อมูล!$B:$F,5,0)</f>
        <v>-30</v>
      </c>
      <c r="D72" s="3" t="e">
        <f>VLOOKUP(A72&amp;"Sat",ข้อมูล!$B:$F,5,0)</f>
        <v>#N/A</v>
      </c>
    </row>
    <row r="73" spans="1:4">
      <c r="A73" s="3">
        <v>71</v>
      </c>
      <c r="B73" s="3">
        <f>VLOOKUP(A73-$F$2,สูตร!H:I,2,0)</f>
        <v>-93</v>
      </c>
      <c r="C73" s="3">
        <f>VLOOKUP(A73&amp;"Jup",ข้อมูล!$B:$F,5,0)</f>
        <v>0</v>
      </c>
      <c r="D73" s="3">
        <f>VLOOKUP(A73&amp;"Sat",ข้อมูล!$B:$F,5,0)</f>
        <v>-60</v>
      </c>
    </row>
    <row r="74" spans="1:4">
      <c r="A74" s="3">
        <v>72</v>
      </c>
      <c r="B74" s="3">
        <f>VLOOKUP(A74-$F$2,สูตร!H:I,2,0)</f>
        <v>-85</v>
      </c>
      <c r="C74" s="3">
        <f>VLOOKUP(A74&amp;"Jup",ข้อมูล!$B:$F,5,0)</f>
        <v>45</v>
      </c>
      <c r="D74" s="3" t="e">
        <f>VLOOKUP(A74&amp;"Sat",ข้อมูล!$B:$F,5,0)</f>
        <v>#N/A</v>
      </c>
    </row>
    <row r="75" spans="1:4">
      <c r="A75" s="3">
        <v>73</v>
      </c>
      <c r="B75" s="3">
        <f>VLOOKUP(A75-$F$2,สูตร!H:I,2,0)</f>
        <v>-74</v>
      </c>
      <c r="C75" s="3">
        <f>VLOOKUP(A75&amp;"Jup",ข้อมูล!$B:$F,5,0)</f>
        <v>50</v>
      </c>
      <c r="D75" s="3">
        <f>VLOOKUP(A75&amp;"Sat",ข้อมูล!$B:$F,5,0)</f>
        <v>0</v>
      </c>
    </row>
    <row r="76" spans="1:4">
      <c r="A76" s="3">
        <v>74</v>
      </c>
      <c r="B76" s="3">
        <f>VLOOKUP(A76-$F$2,สูตร!H:I,2,0)</f>
        <v>-60</v>
      </c>
      <c r="C76" s="3">
        <f>VLOOKUP(A76&amp;"Jup",ข้อมูล!$B:$F,5,0)</f>
        <v>45</v>
      </c>
      <c r="D76" s="3" t="e">
        <f>VLOOKUP(A76&amp;"Sat",ข้อมูล!$B:$F,5,0)</f>
        <v>#N/A</v>
      </c>
    </row>
    <row r="77" spans="1:4">
      <c r="A77" s="3">
        <v>75</v>
      </c>
      <c r="B77" s="3">
        <f>VLOOKUP(A77-$F$2,สูตร!H:I,2,0)</f>
        <v>-40</v>
      </c>
      <c r="C77" s="3">
        <f>VLOOKUP(A77&amp;"Jup",ข้อมูล!$B:$F,5,0)</f>
        <v>30</v>
      </c>
      <c r="D77" s="3">
        <f>VLOOKUP(A77&amp;"Sat",ข้อมูล!$B:$F,5,0)</f>
        <v>60</v>
      </c>
    </row>
    <row r="78" spans="1:4">
      <c r="A78" s="3">
        <v>76</v>
      </c>
      <c r="B78" s="3">
        <f>VLOOKUP(A78-$F$2,สูตร!H:I,2,0)</f>
        <v>-15</v>
      </c>
      <c r="C78" s="3">
        <f>VLOOKUP(A78&amp;"Jup",ข้อมูล!$B:$F,5,0)</f>
        <v>0</v>
      </c>
      <c r="D78" s="3">
        <f>VLOOKUP(A78&amp;"Sat",ข้อมูล!$B:$F,5,0)</f>
        <v>0</v>
      </c>
    </row>
    <row r="79" spans="1:4">
      <c r="A79" s="3">
        <v>77</v>
      </c>
      <c r="B79" s="3">
        <f>VLOOKUP(A79-$F$2,สูตร!H:I,2,0)</f>
        <v>15</v>
      </c>
      <c r="C79" s="3">
        <f>VLOOKUP(A79&amp;"Jup",ข้อมูล!$B:$F,5,0)</f>
        <v>-30</v>
      </c>
      <c r="D79" s="3" t="e">
        <f>VLOOKUP(A79&amp;"Sat",ข้อมูล!$B:$F,5,0)</f>
        <v>#N/A</v>
      </c>
    </row>
    <row r="80" spans="1:4">
      <c r="A80" s="3">
        <v>78</v>
      </c>
      <c r="B80" s="3">
        <f>VLOOKUP(A80-$F$2,สูตร!H:I,2,0)</f>
        <v>40</v>
      </c>
      <c r="C80" s="3">
        <f>VLOOKUP(A80&amp;"Jup",ข้อมูล!$B:$F,5,0)</f>
        <v>-45</v>
      </c>
      <c r="D80" s="3">
        <f>VLOOKUP(A80&amp;"Sat",ข้อมูล!$B:$F,5,0)</f>
        <v>85</v>
      </c>
    </row>
    <row r="81" spans="1:4">
      <c r="A81" s="3">
        <v>79</v>
      </c>
      <c r="B81" s="3">
        <f>VLOOKUP(A81-$F$2,สูตร!H:I,2,0)</f>
        <v>60</v>
      </c>
      <c r="C81" s="3">
        <f>VLOOKUP(A81&amp;"Jup",ข้อมูล!$B:$F,5,0)</f>
        <v>-50</v>
      </c>
      <c r="D81" s="3">
        <f>VLOOKUP(A81&amp;"Sat",ข้อมูล!$B:$F,5,0)</f>
        <v>60</v>
      </c>
    </row>
    <row r="82" spans="1:4">
      <c r="A82" s="3">
        <v>80</v>
      </c>
      <c r="B82" s="3">
        <f>VLOOKUP(A82-$F$2,สูตร!H:I,2,0)</f>
        <v>74</v>
      </c>
      <c r="C82" s="3">
        <f>VLOOKUP(A82&amp;"Jup",ข้อมูล!$B:$F,5,0)</f>
        <v>-50</v>
      </c>
      <c r="D82" s="3" t="e">
        <f>VLOOKUP(A82&amp;"Sat",ข้อมูล!$B:$F,5,0)</f>
        <v>#N/A</v>
      </c>
    </row>
    <row r="83" spans="1:4">
      <c r="A83" s="3">
        <v>81</v>
      </c>
      <c r="B83" s="3">
        <f>VLOOKUP(A83-$F$2,สูตร!H:I,2,0)</f>
        <v>85</v>
      </c>
      <c r="C83" s="3">
        <f>VLOOKUP(A83&amp;"Jup",ข้อมูล!$B:$F,5,0)</f>
        <v>0</v>
      </c>
      <c r="D83" s="3">
        <f>VLOOKUP(A83&amp;"Sat",ข้อมูล!$B:$F,5,0)</f>
        <v>100</v>
      </c>
    </row>
    <row r="84" spans="1:4">
      <c r="A84" s="3">
        <v>82</v>
      </c>
      <c r="B84" s="3">
        <f>VLOOKUP(A84-$F$2,สูตร!H:I,2,0)</f>
        <v>93</v>
      </c>
      <c r="C84" s="3">
        <f>VLOOKUP(A84&amp;"Jup",ข้อมูล!$B:$F,5,0)</f>
        <v>30</v>
      </c>
      <c r="D84" s="3" t="e">
        <f>VLOOKUP(A84&amp;"Sat",ข้อมูล!$B:$F,5,0)</f>
        <v>#N/A</v>
      </c>
    </row>
    <row r="85" spans="1:4">
      <c r="A85" s="3">
        <v>83</v>
      </c>
      <c r="B85" s="3">
        <f>VLOOKUP(A85-$F$2,สูตร!H:I,2,0)</f>
        <v>98</v>
      </c>
      <c r="C85" s="3">
        <f>VLOOKUP(A85&amp;"Jup",ข้อมูล!$B:$F,5,0)</f>
        <v>0</v>
      </c>
      <c r="D85" s="3" t="e">
        <f>VLOOKUP(A85&amp;"Sat",ข้อมูล!$B:$F,5,0)</f>
        <v>#N/A</v>
      </c>
    </row>
    <row r="86" spans="1:4">
      <c r="A86" s="3">
        <v>84</v>
      </c>
      <c r="B86" s="3">
        <f>VLOOKUP(A86-$F$2,สูตร!H:I,2,0)</f>
        <v>100</v>
      </c>
      <c r="C86" s="3">
        <f>VLOOKUP(A86&amp;"Jup",ข้อมูล!$B:$F,5,0)</f>
        <v>45</v>
      </c>
      <c r="D86" s="3">
        <f>VLOOKUP(A86&amp;"Sat",ข้อมูล!$B:$F,5,0)</f>
        <v>85</v>
      </c>
    </row>
    <row r="87" spans="1:4">
      <c r="A87" s="3">
        <v>85</v>
      </c>
      <c r="B87" s="3">
        <f>VLOOKUP(A87-$F$2,สูตร!H:I,2,0)</f>
        <v>98</v>
      </c>
      <c r="C87" s="3">
        <f>VLOOKUP(A87&amp;"Jup",ข้อมูล!$B:$F,5,0)</f>
        <v>50</v>
      </c>
      <c r="D87" s="3" t="e">
        <f>VLOOKUP(A87&amp;"Sat",ข้อมูล!$B:$F,5,0)</f>
        <v>#N/A</v>
      </c>
    </row>
    <row r="88" spans="1:4">
      <c r="A88" s="3">
        <v>86</v>
      </c>
      <c r="B88" s="3">
        <f>VLOOKUP(A88-$F$2,สูตร!H:I,2,0)</f>
        <v>93</v>
      </c>
      <c r="C88" s="3">
        <f>VLOOKUP(A88&amp;"Jup",ข้อมูล!$B:$F,5,0)</f>
        <v>45</v>
      </c>
      <c r="D88" s="3">
        <f>VLOOKUP(A88&amp;"Sat",ข้อมูล!$B:$F,5,0)</f>
        <v>60</v>
      </c>
    </row>
    <row r="89" spans="1:4">
      <c r="A89" s="3">
        <v>87</v>
      </c>
      <c r="B89" s="3">
        <f>VLOOKUP(A89-$F$2,สูตร!H:I,2,0)</f>
        <v>85</v>
      </c>
      <c r="C89" s="3">
        <f>VLOOKUP(A89&amp;"Jup",ข้อมูล!$B:$F,5,0)</f>
        <v>30</v>
      </c>
      <c r="D89" s="3" t="e">
        <f>VLOOKUP(A89&amp;"Sat",ข้อมูล!$B:$F,5,0)</f>
        <v>#N/A</v>
      </c>
    </row>
    <row r="90" spans="1:4">
      <c r="A90" s="3">
        <v>88</v>
      </c>
      <c r="B90" s="3">
        <f>VLOOKUP(A90-$F$2,สูตร!H:I,2,0)</f>
        <v>74</v>
      </c>
      <c r="C90" s="3">
        <f>VLOOKUP(A90&amp;"Jup",ข้อมูล!$B:$F,5,0)</f>
        <v>0</v>
      </c>
      <c r="D90" s="3" t="e">
        <f>VLOOKUP(A90&amp;"Sat",ข้อมูล!$B:$F,5,0)</f>
        <v>#N/A</v>
      </c>
    </row>
    <row r="91" spans="1:4">
      <c r="A91" s="3">
        <v>89</v>
      </c>
      <c r="B91" s="3">
        <f>VLOOKUP(A91-$F$2,สูตร!H:I,2,0)</f>
        <v>60</v>
      </c>
      <c r="C91" s="3">
        <f>VLOOKUP(A91&amp;"Jup",ข้อมูล!$B:$F,5,0)</f>
        <v>-30</v>
      </c>
      <c r="D91" s="3">
        <f>VLOOKUP(A91&amp;"Sat",ข้อมูล!$B:$F,5,0)</f>
        <v>0</v>
      </c>
    </row>
    <row r="92" spans="1:4">
      <c r="A92" s="3">
        <v>90</v>
      </c>
      <c r="B92" s="3">
        <f>VLOOKUP(A92-$F$2,สูตร!H:I,2,0)</f>
        <v>40</v>
      </c>
      <c r="C92" s="3">
        <f>VLOOKUP(A92&amp;"Jup",ข้อมูล!$B:$F,5,0)</f>
        <v>-45</v>
      </c>
      <c r="D92" s="3" t="e">
        <f>VLOOKUP(A92&amp;"Sat",ข้อมูล!$B:$F,5,0)</f>
        <v>#N/A</v>
      </c>
    </row>
    <row r="93" spans="1:4">
      <c r="A93" s="3">
        <v>91</v>
      </c>
      <c r="B93" s="3">
        <f>VLOOKUP(A93-$F$2,สูตร!H:I,2,0)</f>
        <v>15</v>
      </c>
      <c r="C93" s="3">
        <f>VLOOKUP(A93&amp;"Jup",ข้อมูล!$B:$F,5,0)</f>
        <v>-50</v>
      </c>
      <c r="D93" s="3" t="e">
        <f>VLOOKUP(A93&amp;"Sat",ข้อมูล!$B:$F,5,0)</f>
        <v>#N/A</v>
      </c>
    </row>
    <row r="94" spans="1:4">
      <c r="A94" s="3">
        <v>92</v>
      </c>
      <c r="B94" s="3">
        <f>VLOOKUP(A94-$F$2,สูตร!H:I,2,0)</f>
        <v>-15</v>
      </c>
      <c r="C94" s="3">
        <f>VLOOKUP(A94&amp;"Jup",ข้อมูล!$B:$F,5,0)</f>
        <v>-30</v>
      </c>
      <c r="D94" s="3">
        <f>VLOOKUP(A94&amp;"Sat",ข้อมูล!$B:$F,5,0)</f>
        <v>-60</v>
      </c>
    </row>
    <row r="95" spans="1:4">
      <c r="A95" s="3">
        <v>93</v>
      </c>
      <c r="B95" s="3">
        <f>VLOOKUP(A95-$F$2,สูตร!H:I,2,0)</f>
        <v>-40</v>
      </c>
      <c r="C95" s="3">
        <f>VLOOKUP(A95&amp;"Jup",ข้อมูล!$B:$F,5,0)</f>
        <v>0</v>
      </c>
      <c r="D95" s="3" t="e">
        <f>VLOOKUP(A95&amp;"Sat",ข้อมูล!$B:$F,5,0)</f>
        <v>#N/A</v>
      </c>
    </row>
    <row r="96" spans="1:4">
      <c r="A96" s="3">
        <v>94</v>
      </c>
      <c r="B96" s="3">
        <f>VLOOKUP(A96-$F$2,สูตร!H:I,2,0)</f>
        <v>-60</v>
      </c>
      <c r="C96" s="3">
        <f>VLOOKUP(A96&amp;"Jup",ข้อมูล!$B:$F,5,0)</f>
        <v>30</v>
      </c>
      <c r="D96" s="3">
        <f>VLOOKUP(A96&amp;"Sat",ข้อมูล!$B:$F,5,0)</f>
        <v>-85</v>
      </c>
    </row>
    <row r="97" spans="1:4">
      <c r="A97" s="3">
        <v>95</v>
      </c>
      <c r="B97" s="3">
        <f>VLOOKUP(A97-$F$2,สูตร!H:I,2,0)</f>
        <v>-74</v>
      </c>
      <c r="C97" s="3">
        <f>VLOOKUP(A97&amp;"Jup",ข้อมูล!$B:$F,5,0)</f>
        <v>45</v>
      </c>
      <c r="D97" s="3">
        <f>VLOOKUP(A97&amp;"Sat",ข้อมูล!$B:$F,5,0)</f>
        <v>-85</v>
      </c>
    </row>
    <row r="98" spans="1:4">
      <c r="A98" s="3">
        <v>96</v>
      </c>
      <c r="B98" s="3">
        <f>VLOOKUP(A98-$F$2,สูตร!H:I,2,0)</f>
        <v>-85</v>
      </c>
      <c r="C98" s="3">
        <f>VLOOKUP(A98&amp;"Jup",ข้อมูล!$B:$F,5,0)</f>
        <v>30</v>
      </c>
      <c r="D98" s="3">
        <f>VLOOKUP(A98&amp;"Sat",ข้อมูล!$B:$F,5,0)</f>
        <v>-100</v>
      </c>
    </row>
    <row r="99" spans="1:4">
      <c r="A99" s="3">
        <v>97</v>
      </c>
      <c r="B99" s="3">
        <f>VLOOKUP(A99-$F$2,สูตร!H:I,2,0)</f>
        <v>-93</v>
      </c>
      <c r="C99" s="3">
        <f>VLOOKUP(A99&amp;"Jup",ข้อมูล!$B:$F,5,0)</f>
        <v>50</v>
      </c>
      <c r="D99" s="3">
        <f>VLOOKUP(A99&amp;"Sat",ข้อมูล!$B:$F,5,0)</f>
        <v>-100</v>
      </c>
    </row>
    <row r="100" spans="1:4">
      <c r="A100" s="3">
        <v>98</v>
      </c>
      <c r="B100" s="3">
        <f>VLOOKUP(A100-$F$2,สูตร!H:I,2,0)</f>
        <v>-98</v>
      </c>
      <c r="C100" s="3">
        <f>VLOOKUP(A100&amp;"Jup",ข้อมูล!$B:$F,5,0)</f>
        <v>45</v>
      </c>
      <c r="D100" s="3">
        <f>VLOOKUP(A100&amp;"Sat",ข้อมูล!$B:$F,5,0)</f>
        <v>-85</v>
      </c>
    </row>
    <row r="101" spans="1:4">
      <c r="A101" s="3">
        <v>99</v>
      </c>
      <c r="B101" s="3">
        <f>VLOOKUP(A101-$F$2,สูตร!H:I,2,0)</f>
        <v>-100</v>
      </c>
      <c r="C101" s="3">
        <f>VLOOKUP(A101&amp;"Jup",ข้อมูล!$B:$F,5,0)</f>
        <v>30</v>
      </c>
      <c r="D101" s="3">
        <f>VLOOKUP(A101&amp;"Sat",ข้อมูล!$B:$F,5,0)</f>
        <v>-100</v>
      </c>
    </row>
    <row r="102" spans="1:4">
      <c r="A102" s="3">
        <v>100</v>
      </c>
      <c r="B102" s="3">
        <f>VLOOKUP(A102-$F$2,สูตร!H:I,2,0)</f>
        <v>-98</v>
      </c>
      <c r="C102" s="3">
        <f>VLOOKUP(A102&amp;"Jup",ข้อมูล!$B:$F,5,0)</f>
        <v>0</v>
      </c>
      <c r="D102" s="3">
        <f>VLOOKUP(A102&amp;"Sat",ข้อมูล!$B:$F,5,0)</f>
        <v>-60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workbookViewId="0">
      <selection activeCell="B2" sqref="B2:B30"/>
    </sheetView>
  </sheetViews>
  <sheetFormatPr defaultRowHeight="15"/>
  <cols>
    <col min="1" max="1" width="3.85546875" bestFit="1" customWidth="1"/>
  </cols>
  <sheetData>
    <row r="1" spans="1:4">
      <c r="A1" s="3" t="s">
        <v>74</v>
      </c>
      <c r="B1" s="3" t="s">
        <v>72</v>
      </c>
      <c r="C1" s="3" t="s">
        <v>70</v>
      </c>
      <c r="D1" s="3" t="s">
        <v>71</v>
      </c>
    </row>
    <row r="2" spans="1:4">
      <c r="A2" s="3">
        <v>1</v>
      </c>
      <c r="B2">
        <v>0</v>
      </c>
    </row>
    <row r="3" spans="1:4">
      <c r="A3" s="3">
        <v>2</v>
      </c>
      <c r="B3">
        <v>40</v>
      </c>
    </row>
    <row r="4" spans="1:4">
      <c r="A4" s="3">
        <v>3</v>
      </c>
      <c r="B4">
        <v>55</v>
      </c>
    </row>
    <row r="5" spans="1:4">
      <c r="A5" s="3">
        <v>4</v>
      </c>
      <c r="B5">
        <v>70</v>
      </c>
    </row>
    <row r="6" spans="1:4">
      <c r="A6" s="3">
        <v>5</v>
      </c>
      <c r="B6">
        <v>85</v>
      </c>
    </row>
    <row r="7" spans="1:4">
      <c r="A7" s="3">
        <v>6</v>
      </c>
      <c r="B7">
        <v>90</v>
      </c>
      <c r="C7">
        <v>0</v>
      </c>
    </row>
    <row r="8" spans="1:4">
      <c r="A8" s="3">
        <v>7</v>
      </c>
      <c r="B8">
        <v>95</v>
      </c>
      <c r="C8">
        <v>50</v>
      </c>
    </row>
    <row r="9" spans="1:4">
      <c r="A9" s="3">
        <v>8</v>
      </c>
      <c r="B9">
        <v>100</v>
      </c>
      <c r="C9">
        <v>0</v>
      </c>
    </row>
    <row r="10" spans="1:4">
      <c r="A10" s="3">
        <v>9</v>
      </c>
      <c r="B10">
        <v>95</v>
      </c>
      <c r="C10">
        <v>-50</v>
      </c>
    </row>
    <row r="11" spans="1:4">
      <c r="A11" s="3">
        <v>10</v>
      </c>
      <c r="B11">
        <v>90</v>
      </c>
      <c r="C11">
        <v>0</v>
      </c>
    </row>
    <row r="12" spans="1:4">
      <c r="A12" s="3">
        <v>11</v>
      </c>
      <c r="B12">
        <v>85</v>
      </c>
      <c r="D12">
        <v>0</v>
      </c>
    </row>
    <row r="13" spans="1:4">
      <c r="A13" s="3">
        <v>12</v>
      </c>
      <c r="B13">
        <v>70</v>
      </c>
      <c r="D13">
        <v>50</v>
      </c>
    </row>
    <row r="14" spans="1:4">
      <c r="A14" s="3">
        <v>13</v>
      </c>
      <c r="B14">
        <v>55</v>
      </c>
      <c r="D14">
        <v>0</v>
      </c>
    </row>
    <row r="15" spans="1:4">
      <c r="A15" s="3">
        <v>14</v>
      </c>
      <c r="B15">
        <v>40</v>
      </c>
      <c r="D15">
        <v>-50</v>
      </c>
    </row>
    <row r="16" spans="1:4">
      <c r="A16" s="3">
        <v>15</v>
      </c>
      <c r="B16">
        <v>0</v>
      </c>
      <c r="D16">
        <v>0</v>
      </c>
    </row>
    <row r="17" spans="1:2">
      <c r="A17" s="3">
        <v>16</v>
      </c>
      <c r="B17">
        <v>-40</v>
      </c>
    </row>
    <row r="18" spans="1:2">
      <c r="A18" s="3">
        <v>17</v>
      </c>
      <c r="B18">
        <v>-55</v>
      </c>
    </row>
    <row r="19" spans="1:2">
      <c r="A19" s="3">
        <v>18</v>
      </c>
      <c r="B19">
        <v>-70</v>
      </c>
    </row>
    <row r="20" spans="1:2">
      <c r="A20" s="3">
        <v>19</v>
      </c>
      <c r="B20">
        <v>-85</v>
      </c>
    </row>
    <row r="21" spans="1:2">
      <c r="A21" s="3">
        <v>20</v>
      </c>
      <c r="B21">
        <v>-90</v>
      </c>
    </row>
    <row r="22" spans="1:2">
      <c r="A22" s="3">
        <v>21</v>
      </c>
      <c r="B22">
        <v>-95</v>
      </c>
    </row>
    <row r="23" spans="1:2">
      <c r="A23" s="3">
        <v>22</v>
      </c>
      <c r="B23">
        <v>-100</v>
      </c>
    </row>
    <row r="24" spans="1:2">
      <c r="A24" s="3">
        <v>23</v>
      </c>
      <c r="B24">
        <v>-95</v>
      </c>
    </row>
    <row r="25" spans="1:2">
      <c r="A25" s="3">
        <v>24</v>
      </c>
      <c r="B25">
        <v>-90</v>
      </c>
    </row>
    <row r="26" spans="1:2">
      <c r="A26" s="3">
        <v>25</v>
      </c>
      <c r="B26">
        <v>-85</v>
      </c>
    </row>
    <row r="27" spans="1:2">
      <c r="A27" s="3">
        <v>26</v>
      </c>
      <c r="B27">
        <v>-70</v>
      </c>
    </row>
    <row r="28" spans="1:2">
      <c r="A28" s="3">
        <v>27</v>
      </c>
      <c r="B28">
        <v>-55</v>
      </c>
    </row>
    <row r="29" spans="1:2">
      <c r="A29" s="3">
        <v>28</v>
      </c>
      <c r="B29">
        <v>-40</v>
      </c>
    </row>
    <row r="30" spans="1:2">
      <c r="A30" s="3">
        <v>29</v>
      </c>
      <c r="B3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P21"/>
  <sheetViews>
    <sheetView zoomScaleNormal="100" workbookViewId="0">
      <selection activeCell="C25" sqref="C25"/>
    </sheetView>
  </sheetViews>
  <sheetFormatPr defaultRowHeight="15"/>
  <cols>
    <col min="1" max="1" width="14.85546875" customWidth="1"/>
    <col min="2" max="2" width="38.85546875" customWidth="1"/>
    <col min="3" max="3" width="14.42578125" bestFit="1" customWidth="1"/>
    <col min="10" max="10" width="13" customWidth="1"/>
  </cols>
  <sheetData>
    <row r="1" spans="1:16" s="7" customFormat="1" ht="26.25">
      <c r="A1" s="8" t="s">
        <v>78</v>
      </c>
      <c r="B1" s="9" t="str">
        <f>ข้อมูล!C4</f>
        <v xml:space="preserve"> ¾ÅÍÂ</v>
      </c>
      <c r="C1" s="10"/>
      <c r="D1" s="10"/>
      <c r="E1" s="10"/>
      <c r="F1" s="10"/>
      <c r="G1" s="10"/>
      <c r="H1" s="10"/>
      <c r="I1" s="10"/>
      <c r="J1" s="10"/>
      <c r="K1" s="6"/>
    </row>
    <row r="2" spans="1:16" s="6" customFormat="1" ht="23.25">
      <c r="A2" s="10" t="s">
        <v>75</v>
      </c>
      <c r="B2" s="11">
        <f>((MID('100 YEAR'!A5,2,SEARCH(",",'100 YEAR'!A5)-2)-1)+1)</f>
        <v>34278</v>
      </c>
      <c r="C2" s="10"/>
      <c r="D2" s="10"/>
      <c r="E2" s="10"/>
      <c r="F2" s="10"/>
      <c r="G2" s="10"/>
      <c r="H2" s="10"/>
      <c r="I2" s="10"/>
      <c r="J2" s="10"/>
    </row>
    <row r="3" spans="1:16" s="7" customFormat="1" ht="23.25">
      <c r="A3" s="10" t="s">
        <v>76</v>
      </c>
      <c r="B3" s="12" t="str">
        <f>MID('100 YEAR'!A5,(SEARCH(":",'100 YEAR'!A5))-2,5)&amp;" น."</f>
        <v>15:41 น.</v>
      </c>
      <c r="C3" s="10"/>
      <c r="D3" s="10"/>
      <c r="E3" s="10"/>
      <c r="F3" s="10"/>
      <c r="G3" s="10"/>
      <c r="H3" s="10"/>
      <c r="I3" s="10"/>
      <c r="J3" s="10"/>
      <c r="K3" s="6"/>
    </row>
    <row r="4" spans="1:16" s="7" customFormat="1" ht="23.25">
      <c r="A4" s="10" t="s">
        <v>77</v>
      </c>
      <c r="B4" s="12" t="str">
        <f>LEFT('100 YEAR'!A6,(SEARCH(",",'100 YEAR'!A6))-1)</f>
        <v xml:space="preserve"> Nonthaburi Thailand</v>
      </c>
      <c r="C4" s="10"/>
      <c r="D4" s="10"/>
      <c r="E4" s="10"/>
      <c r="F4" s="10"/>
      <c r="G4" s="10"/>
      <c r="H4" s="10"/>
      <c r="I4" s="10"/>
      <c r="J4" s="10"/>
      <c r="K4" s="6"/>
    </row>
    <row r="5" spans="1:16" s="7" customFormat="1" ht="23.25">
      <c r="A5" s="10"/>
      <c r="B5" s="13"/>
      <c r="C5" s="10"/>
      <c r="D5" s="10"/>
      <c r="E5" s="10"/>
      <c r="F5" s="10"/>
      <c r="G5" s="10"/>
      <c r="H5" s="10"/>
      <c r="I5" s="10"/>
      <c r="J5" s="10"/>
      <c r="K5" s="6"/>
    </row>
    <row r="6" spans="1:16" s="7" customFormat="1" ht="23.25">
      <c r="A6" s="10"/>
      <c r="B6" s="12"/>
      <c r="C6" s="10"/>
      <c r="D6" s="10"/>
      <c r="E6" s="10"/>
      <c r="F6" s="10"/>
      <c r="G6" s="10"/>
      <c r="H6" s="10"/>
      <c r="I6" s="10"/>
      <c r="J6" s="10"/>
      <c r="K6" s="6"/>
    </row>
    <row r="7" spans="1:16" ht="30">
      <c r="A7" s="14"/>
      <c r="B7" s="14"/>
      <c r="C7" s="15"/>
      <c r="D7" s="15"/>
      <c r="E7" s="15"/>
      <c r="F7" s="15"/>
      <c r="G7" s="15"/>
      <c r="H7" s="15"/>
      <c r="I7" s="15"/>
      <c r="J7" s="15"/>
      <c r="K7" s="5"/>
      <c r="L7" s="5"/>
      <c r="M7" s="5"/>
      <c r="N7" s="5"/>
      <c r="O7" s="5"/>
      <c r="P7" s="5"/>
    </row>
    <row r="8" spans="1:16">
      <c r="A8" s="14"/>
      <c r="B8" s="14"/>
      <c r="C8" s="16"/>
      <c r="D8" s="14"/>
      <c r="E8" s="14"/>
      <c r="F8" s="14"/>
      <c r="G8" s="14"/>
      <c r="H8" s="14"/>
      <c r="I8" s="14"/>
      <c r="J8" s="14"/>
    </row>
    <row r="9" spans="1:16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6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6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6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6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6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6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14"/>
      <c r="B21" s="14"/>
      <c r="C21" s="14"/>
      <c r="D21" s="14"/>
      <c r="E21" s="14"/>
      <c r="F21" s="14"/>
      <c r="G21" s="14"/>
      <c r="H21" s="14"/>
      <c r="I21" s="14"/>
      <c r="J21" s="14"/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100 YEAR</vt:lpstr>
      <vt:lpstr>สูตร</vt:lpstr>
      <vt:lpstr>ข้อมูล</vt:lpstr>
      <vt:lpstr>ตาราง</vt:lpstr>
      <vt:lpstr>Sheet1</vt:lpstr>
      <vt:lpstr>กราฟผล</vt:lpstr>
      <vt:lpstr>กราฟผล!Print_Area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</dc:creator>
  <cp:lastModifiedBy>Pawan Watthanasrisong</cp:lastModifiedBy>
  <cp:lastPrinted>2024-04-16T14:24:34Z</cp:lastPrinted>
  <dcterms:created xsi:type="dcterms:W3CDTF">2024-04-03T08:14:36Z</dcterms:created>
  <dcterms:modified xsi:type="dcterms:W3CDTF">2024-09-06T16:08:32Z</dcterms:modified>
</cp:coreProperties>
</file>